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08" yWindow="-108" windowWidth="23256" windowHeight="12576" tabRatio="556" firstSheet="1" activeTab="10"/>
  </bookViews>
  <sheets>
    <sheet name="foxz" sheetId="5" state="veryHidden" r:id="rId1"/>
    <sheet name="01-CH" sheetId="29" r:id="rId2"/>
    <sheet name="B2-CH" sheetId="30" r:id="rId3"/>
    <sheet name="2B-CH" sheetId="16" r:id="rId4"/>
    <sheet name="06-CH" sheetId="31" r:id="rId5"/>
    <sheet name="07-CH" sheetId="32" r:id="rId6"/>
    <sheet name="08-CH" sheetId="33" r:id="rId7"/>
    <sheet name="09-CH" sheetId="34" r:id="rId8"/>
    <sheet name="13-CH " sheetId="35" r:id="rId9"/>
    <sheet name="10CH" sheetId="2" r:id="rId10"/>
    <sheet name="10aCH" sheetId="20" r:id="rId11"/>
    <sheet name="PHU LUC 01" sheetId="28" r:id="rId12"/>
  </sheets>
  <externalReferences>
    <externalReference r:id="rId13"/>
  </externalReferences>
  <definedNames>
    <definedName name="_xlnm._FilterDatabase" localSheetId="10" hidden="1">'10aCH'!$A$4:$XEO$440</definedName>
    <definedName name="_xlnm._FilterDatabase" localSheetId="9" hidden="1">'10CH'!$A$5:$WXL$281</definedName>
    <definedName name="_xlnm._FilterDatabase" localSheetId="3" hidden="1">'2B-CH'!$A$5:$G$278</definedName>
    <definedName name="_xlnm.Print_Area" localSheetId="1">'01-CH'!$A$1:$AO$71</definedName>
    <definedName name="_xlnm.Print_Area" localSheetId="4">'06-CH'!$A$1:$AQ$87</definedName>
    <definedName name="_xlnm.Print_Area" localSheetId="7">'09-CH'!$A$1:$AM$59</definedName>
    <definedName name="_xlnm.Print_Area" localSheetId="10">'10aCH'!$A$1:$P$440</definedName>
    <definedName name="_xlnm.Print_Area" localSheetId="9">'10CH'!$B$1:$AZ$281</definedName>
    <definedName name="_xlnm.Print_Area" localSheetId="8">'13-CH '!$A$1:$BS$72</definedName>
    <definedName name="_xlnm.Print_Area" localSheetId="3">'2B-CH'!$A:$G</definedName>
    <definedName name="_xlnm.Print_Area" localSheetId="2">'B2-CH'!$A$1:$G$60</definedName>
    <definedName name="_xlnm.Print_Area" localSheetId="11">'PHU LUC 01'!$A$1:$G$21</definedName>
    <definedName name="_xlnm.Print_Titles" localSheetId="1">'01-CH'!$4:$6</definedName>
    <definedName name="_xlnm.Print_Titles" localSheetId="4">'06-CH'!$4:$6</definedName>
    <definedName name="_xlnm.Print_Titles" localSheetId="10">'10aCH'!$3:$4</definedName>
    <definedName name="_xlnm.Print_Titles" localSheetId="9">'10CH'!$3:$5</definedName>
    <definedName name="_xlnm.Print_Titles" localSheetId="3">'2B-CH'!$3:$5</definedName>
    <definedName name="_xlnm.Print_Titles" localSheetId="2">'B2-CH'!$3:$6</definedName>
  </definedNames>
  <calcPr calcId="145621"/>
</workbook>
</file>

<file path=xl/calcChain.xml><?xml version="1.0" encoding="utf-8"?>
<calcChain xmlns="http://schemas.openxmlformats.org/spreadsheetml/2006/main">
  <c r="J21" i="30" l="1"/>
  <c r="J20" i="30"/>
  <c r="J7" i="30"/>
  <c r="H261" i="2" l="1"/>
  <c r="I261" i="2"/>
  <c r="J261" i="2"/>
  <c r="K261" i="2"/>
  <c r="L261" i="2"/>
  <c r="H264" i="2"/>
  <c r="I264" i="2"/>
  <c r="J264" i="2"/>
  <c r="K264" i="2"/>
  <c r="L264" i="2"/>
  <c r="G264" i="2"/>
  <c r="G261" i="2" s="1"/>
  <c r="H262" i="2"/>
  <c r="I262" i="2"/>
  <c r="J262" i="2"/>
  <c r="K262" i="2"/>
  <c r="L262" i="2"/>
  <c r="G262" i="2"/>
  <c r="K270" i="2"/>
  <c r="H206" i="2" l="1"/>
  <c r="H205" i="2" s="1"/>
  <c r="CC13" i="35"/>
  <c r="CC21" i="35"/>
  <c r="CC29" i="35"/>
  <c r="CC37" i="35"/>
  <c r="CC68" i="35"/>
  <c r="CC69" i="35"/>
  <c r="CC70" i="35"/>
  <c r="CB13" i="35"/>
  <c r="CB14" i="35"/>
  <c r="CB21" i="35"/>
  <c r="CB22" i="35"/>
  <c r="CB29" i="35"/>
  <c r="CB30" i="35"/>
  <c r="CB37" i="35"/>
  <c r="CB38" i="35"/>
  <c r="CB45" i="35"/>
  <c r="CB46" i="35"/>
  <c r="CB53" i="35"/>
  <c r="CB54" i="35"/>
  <c r="CB61" i="35"/>
  <c r="CB62" i="35"/>
  <c r="CB69" i="35"/>
  <c r="CB70" i="35"/>
  <c r="BZ13" i="35"/>
  <c r="BZ21" i="35"/>
  <c r="BZ29" i="35"/>
  <c r="BZ37" i="35"/>
  <c r="BZ45" i="35"/>
  <c r="BZ53" i="35"/>
  <c r="BZ61" i="35"/>
  <c r="BZ69" i="35"/>
  <c r="BZ70" i="35"/>
  <c r="BW7" i="35"/>
  <c r="BX7" i="35"/>
  <c r="BY7" i="35"/>
  <c r="BZ7" i="35" s="1"/>
  <c r="CA7" i="35"/>
  <c r="CC7" i="35" s="1"/>
  <c r="BW8" i="35"/>
  <c r="BX8" i="35"/>
  <c r="BY8" i="35"/>
  <c r="BZ8" i="35" s="1"/>
  <c r="CA8" i="35"/>
  <c r="CC8" i="35" s="1"/>
  <c r="BW9" i="35"/>
  <c r="BX9" i="35"/>
  <c r="BY9" i="35"/>
  <c r="BZ9" i="35" s="1"/>
  <c r="CA9" i="35"/>
  <c r="CC9" i="35" s="1"/>
  <c r="BW10" i="35"/>
  <c r="BX10" i="35"/>
  <c r="BY10" i="35"/>
  <c r="BZ10" i="35" s="1"/>
  <c r="CA10" i="35"/>
  <c r="CC10" i="35" s="1"/>
  <c r="BW11" i="35"/>
  <c r="BX11" i="35"/>
  <c r="BY11" i="35"/>
  <c r="BZ11" i="35" s="1"/>
  <c r="CA11" i="35"/>
  <c r="CC11" i="35" s="1"/>
  <c r="BW12" i="35"/>
  <c r="BX12" i="35"/>
  <c r="BY12" i="35"/>
  <c r="BZ12" i="35" s="1"/>
  <c r="CA12" i="35"/>
  <c r="CC12" i="35" s="1"/>
  <c r="BW13" i="35"/>
  <c r="BX13" i="35"/>
  <c r="BY13" i="35"/>
  <c r="CA13" i="35"/>
  <c r="BW14" i="35"/>
  <c r="BX14" i="35"/>
  <c r="BY14" i="35"/>
  <c r="CC14" i="35" s="1"/>
  <c r="CA14" i="35"/>
  <c r="BW15" i="35"/>
  <c r="BX15" i="35"/>
  <c r="BY15" i="35"/>
  <c r="BZ15" i="35" s="1"/>
  <c r="CA15" i="35"/>
  <c r="CC15" i="35" s="1"/>
  <c r="BW16" i="35"/>
  <c r="BX16" i="35"/>
  <c r="BY16" i="35"/>
  <c r="BZ16" i="35" s="1"/>
  <c r="CA16" i="35"/>
  <c r="CC16" i="35" s="1"/>
  <c r="BW17" i="35"/>
  <c r="BX17" i="35"/>
  <c r="BY17" i="35"/>
  <c r="BZ17" i="35" s="1"/>
  <c r="CA17" i="35"/>
  <c r="CC17" i="35" s="1"/>
  <c r="BW18" i="35"/>
  <c r="BX18" i="35"/>
  <c r="BY18" i="35"/>
  <c r="BZ18" i="35" s="1"/>
  <c r="CA18" i="35"/>
  <c r="CC18" i="35" s="1"/>
  <c r="BW19" i="35"/>
  <c r="BX19" i="35"/>
  <c r="BY19" i="35"/>
  <c r="BZ19" i="35" s="1"/>
  <c r="CA19" i="35"/>
  <c r="CC19" i="35" s="1"/>
  <c r="BW20" i="35"/>
  <c r="BX20" i="35"/>
  <c r="BY20" i="35"/>
  <c r="BZ20" i="35" s="1"/>
  <c r="CA20" i="35"/>
  <c r="CC20" i="35" s="1"/>
  <c r="BW21" i="35"/>
  <c r="BX21" i="35"/>
  <c r="BY21" i="35"/>
  <c r="CA21" i="35"/>
  <c r="BW22" i="35"/>
  <c r="BX22" i="35"/>
  <c r="BY22" i="35"/>
  <c r="BZ22" i="35" s="1"/>
  <c r="CA22" i="35"/>
  <c r="BW23" i="35"/>
  <c r="BX23" i="35"/>
  <c r="BY23" i="35"/>
  <c r="BZ23" i="35" s="1"/>
  <c r="CA23" i="35"/>
  <c r="CC23" i="35" s="1"/>
  <c r="BW24" i="35"/>
  <c r="BX24" i="35"/>
  <c r="BY24" i="35"/>
  <c r="BZ24" i="35" s="1"/>
  <c r="CA24" i="35"/>
  <c r="CC24" i="35" s="1"/>
  <c r="BW25" i="35"/>
  <c r="BX25" i="35"/>
  <c r="BY25" i="35"/>
  <c r="BZ25" i="35" s="1"/>
  <c r="CA25" i="35"/>
  <c r="CC25" i="35" s="1"/>
  <c r="BW26" i="35"/>
  <c r="BX26" i="35"/>
  <c r="BY26" i="35"/>
  <c r="BZ26" i="35" s="1"/>
  <c r="CA26" i="35"/>
  <c r="CC26" i="35" s="1"/>
  <c r="BW27" i="35"/>
  <c r="BX27" i="35"/>
  <c r="BY27" i="35"/>
  <c r="BZ27" i="35" s="1"/>
  <c r="CA27" i="35"/>
  <c r="CC27" i="35" s="1"/>
  <c r="BW28" i="35"/>
  <c r="BX28" i="35"/>
  <c r="BY28" i="35"/>
  <c r="BZ28" i="35" s="1"/>
  <c r="CA28" i="35"/>
  <c r="CC28" i="35" s="1"/>
  <c r="BW29" i="35"/>
  <c r="BX29" i="35"/>
  <c r="BY29" i="35"/>
  <c r="CA29" i="35"/>
  <c r="BW30" i="35"/>
  <c r="BX30" i="35"/>
  <c r="BY30" i="35"/>
  <c r="CC30" i="35" s="1"/>
  <c r="CA30" i="35"/>
  <c r="BW31" i="35"/>
  <c r="BX31" i="35"/>
  <c r="BY31" i="35"/>
  <c r="BZ31" i="35" s="1"/>
  <c r="CA31" i="35"/>
  <c r="CC31" i="35" s="1"/>
  <c r="BW32" i="35"/>
  <c r="BX32" i="35"/>
  <c r="BY32" i="35"/>
  <c r="BZ32" i="35" s="1"/>
  <c r="CA32" i="35"/>
  <c r="CC32" i="35" s="1"/>
  <c r="BW33" i="35"/>
  <c r="BX33" i="35"/>
  <c r="BY33" i="35"/>
  <c r="BZ33" i="35" s="1"/>
  <c r="CA33" i="35"/>
  <c r="CC33" i="35" s="1"/>
  <c r="BW34" i="35"/>
  <c r="BX34" i="35"/>
  <c r="BY34" i="35"/>
  <c r="BZ34" i="35" s="1"/>
  <c r="CA34" i="35"/>
  <c r="CC34" i="35" s="1"/>
  <c r="BW35" i="35"/>
  <c r="BX35" i="35"/>
  <c r="BY35" i="35"/>
  <c r="BZ35" i="35" s="1"/>
  <c r="CA35" i="35"/>
  <c r="CC35" i="35" s="1"/>
  <c r="BW36" i="35"/>
  <c r="BX36" i="35"/>
  <c r="BY36" i="35"/>
  <c r="BZ36" i="35" s="1"/>
  <c r="CA36" i="35"/>
  <c r="CC36" i="35" s="1"/>
  <c r="BW37" i="35"/>
  <c r="BX37" i="35"/>
  <c r="BY37" i="35"/>
  <c r="CA37" i="35"/>
  <c r="BW38" i="35"/>
  <c r="BX38" i="35"/>
  <c r="BY38" i="35"/>
  <c r="CC38" i="35" s="1"/>
  <c r="CA38" i="35"/>
  <c r="BW39" i="35"/>
  <c r="BX39" i="35"/>
  <c r="BY39" i="35"/>
  <c r="BZ39" i="35" s="1"/>
  <c r="CA39" i="35"/>
  <c r="CC39" i="35" s="1"/>
  <c r="BW40" i="35"/>
  <c r="BX40" i="35"/>
  <c r="BY40" i="35"/>
  <c r="BZ40" i="35" s="1"/>
  <c r="CA40" i="35"/>
  <c r="CC40" i="35" s="1"/>
  <c r="BW41" i="35"/>
  <c r="BX41" i="35"/>
  <c r="BY41" i="35"/>
  <c r="BZ41" i="35" s="1"/>
  <c r="CA41" i="35"/>
  <c r="CC41" i="35" s="1"/>
  <c r="BW42" i="35"/>
  <c r="BX42" i="35"/>
  <c r="BY42" i="35"/>
  <c r="BZ42" i="35" s="1"/>
  <c r="CA42" i="35"/>
  <c r="CC42" i="35" s="1"/>
  <c r="BW43" i="35"/>
  <c r="BX43" i="35"/>
  <c r="BY43" i="35"/>
  <c r="BZ43" i="35" s="1"/>
  <c r="CA43" i="35"/>
  <c r="CC43" i="35" s="1"/>
  <c r="BW44" i="35"/>
  <c r="BX44" i="35"/>
  <c r="BY44" i="35"/>
  <c r="BZ44" i="35" s="1"/>
  <c r="CA44" i="35"/>
  <c r="CC44" i="35" s="1"/>
  <c r="BW45" i="35"/>
  <c r="BX45" i="35"/>
  <c r="BY45" i="35"/>
  <c r="CA45" i="35"/>
  <c r="CC45" i="35" s="1"/>
  <c r="BW46" i="35"/>
  <c r="BX46" i="35"/>
  <c r="BY46" i="35"/>
  <c r="CC46" i="35" s="1"/>
  <c r="CA46" i="35"/>
  <c r="BW47" i="35"/>
  <c r="BX47" i="35"/>
  <c r="BY47" i="35"/>
  <c r="BZ47" i="35" s="1"/>
  <c r="CA47" i="35"/>
  <c r="CC47" i="35" s="1"/>
  <c r="BW48" i="35"/>
  <c r="BX48" i="35"/>
  <c r="BY48" i="35"/>
  <c r="BZ48" i="35" s="1"/>
  <c r="CA48" i="35"/>
  <c r="CC48" i="35" s="1"/>
  <c r="BW49" i="35"/>
  <c r="BX49" i="35"/>
  <c r="BY49" i="35"/>
  <c r="BZ49" i="35" s="1"/>
  <c r="CA49" i="35"/>
  <c r="CC49" i="35" s="1"/>
  <c r="BW50" i="35"/>
  <c r="BX50" i="35"/>
  <c r="BY50" i="35"/>
  <c r="BZ50" i="35" s="1"/>
  <c r="CA50" i="35"/>
  <c r="CC50" i="35" s="1"/>
  <c r="BW51" i="35"/>
  <c r="BX51" i="35"/>
  <c r="BY51" i="35"/>
  <c r="BZ51" i="35" s="1"/>
  <c r="CA51" i="35"/>
  <c r="CC51" i="35" s="1"/>
  <c r="BW52" i="35"/>
  <c r="BX52" i="35"/>
  <c r="BY52" i="35"/>
  <c r="BZ52" i="35" s="1"/>
  <c r="CA52" i="35"/>
  <c r="CC52" i="35" s="1"/>
  <c r="BW53" i="35"/>
  <c r="BX53" i="35"/>
  <c r="BY53" i="35"/>
  <c r="CA53" i="35"/>
  <c r="CC53" i="35" s="1"/>
  <c r="BW54" i="35"/>
  <c r="BX54" i="35"/>
  <c r="BY54" i="35"/>
  <c r="BZ54" i="35" s="1"/>
  <c r="CA54" i="35"/>
  <c r="BW55" i="35"/>
  <c r="BX55" i="35"/>
  <c r="BY55" i="35"/>
  <c r="BZ55" i="35" s="1"/>
  <c r="CA55" i="35"/>
  <c r="CC55" i="35" s="1"/>
  <c r="BW56" i="35"/>
  <c r="BX56" i="35"/>
  <c r="BY56" i="35"/>
  <c r="BZ56" i="35" s="1"/>
  <c r="CA56" i="35"/>
  <c r="CC56" i="35" s="1"/>
  <c r="BW57" i="35"/>
  <c r="BX57" i="35"/>
  <c r="BY57" i="35"/>
  <c r="BZ57" i="35" s="1"/>
  <c r="CA57" i="35"/>
  <c r="CC57" i="35" s="1"/>
  <c r="BW58" i="35"/>
  <c r="BX58" i="35"/>
  <c r="BY58" i="35"/>
  <c r="BZ58" i="35" s="1"/>
  <c r="CA58" i="35"/>
  <c r="CC58" i="35" s="1"/>
  <c r="BW59" i="35"/>
  <c r="BX59" i="35"/>
  <c r="BY59" i="35"/>
  <c r="BZ59" i="35" s="1"/>
  <c r="CA59" i="35"/>
  <c r="CC59" i="35" s="1"/>
  <c r="BW60" i="35"/>
  <c r="BX60" i="35"/>
  <c r="BY60" i="35"/>
  <c r="BZ60" i="35" s="1"/>
  <c r="CA60" i="35"/>
  <c r="CC60" i="35" s="1"/>
  <c r="BW61" i="35"/>
  <c r="BX61" i="35"/>
  <c r="BY61" i="35"/>
  <c r="CA61" i="35"/>
  <c r="CC61" i="35" s="1"/>
  <c r="BW62" i="35"/>
  <c r="BX62" i="35"/>
  <c r="BY62" i="35"/>
  <c r="BZ62" i="35" s="1"/>
  <c r="CA62" i="35"/>
  <c r="BW63" i="35"/>
  <c r="BX63" i="35"/>
  <c r="BY63" i="35"/>
  <c r="BZ63" i="35" s="1"/>
  <c r="CA63" i="35"/>
  <c r="CC63" i="35" s="1"/>
  <c r="BW64" i="35"/>
  <c r="BX64" i="35"/>
  <c r="BY64" i="35"/>
  <c r="BZ64" i="35" s="1"/>
  <c r="CA64" i="35"/>
  <c r="CC64" i="35" s="1"/>
  <c r="BW65" i="35"/>
  <c r="BX65" i="35"/>
  <c r="BY65" i="35"/>
  <c r="BZ65" i="35" s="1"/>
  <c r="CA65" i="35"/>
  <c r="CC65" i="35" s="1"/>
  <c r="BW66" i="35"/>
  <c r="BX66" i="35"/>
  <c r="BY66" i="35"/>
  <c r="BZ66" i="35" s="1"/>
  <c r="CA66" i="35"/>
  <c r="CC66" i="35" s="1"/>
  <c r="BW67" i="35"/>
  <c r="BX67" i="35"/>
  <c r="BY67" i="35"/>
  <c r="BZ67" i="35" s="1"/>
  <c r="CA67" i="35"/>
  <c r="CC67" i="35" s="1"/>
  <c r="BV30" i="35"/>
  <c r="BV31" i="35"/>
  <c r="BV32" i="35"/>
  <c r="BV33" i="35"/>
  <c r="BV34" i="35"/>
  <c r="BV35" i="35"/>
  <c r="BV36" i="35"/>
  <c r="BV37" i="35"/>
  <c r="BV38" i="35"/>
  <c r="BV39" i="35"/>
  <c r="BV40" i="35"/>
  <c r="BV41" i="35"/>
  <c r="BV42" i="35"/>
  <c r="BV43" i="35"/>
  <c r="BV44" i="35"/>
  <c r="BV45" i="35"/>
  <c r="BV46" i="35"/>
  <c r="BV47" i="35"/>
  <c r="BV48" i="35"/>
  <c r="BV49" i="35"/>
  <c r="BV50" i="35"/>
  <c r="BV51" i="35"/>
  <c r="BV52" i="35"/>
  <c r="BV53" i="35"/>
  <c r="BV54" i="35"/>
  <c r="BV55" i="35"/>
  <c r="BV56" i="35"/>
  <c r="BV57" i="35"/>
  <c r="BV58" i="35"/>
  <c r="BV59" i="35"/>
  <c r="BV60" i="35"/>
  <c r="BV61" i="35"/>
  <c r="BV62" i="35"/>
  <c r="BV63" i="35"/>
  <c r="BV64" i="35"/>
  <c r="BV65" i="35"/>
  <c r="BV66" i="35"/>
  <c r="BV67" i="35"/>
  <c r="BV7" i="35"/>
  <c r="BV8" i="35"/>
  <c r="BV9" i="35"/>
  <c r="BV10" i="35"/>
  <c r="BV11" i="35"/>
  <c r="BV12" i="35"/>
  <c r="BV13" i="35"/>
  <c r="BV14" i="35"/>
  <c r="BV15" i="35"/>
  <c r="BV16" i="35"/>
  <c r="BV17" i="35"/>
  <c r="BV18" i="35"/>
  <c r="BV19" i="35"/>
  <c r="BV20" i="35"/>
  <c r="BV21" i="35"/>
  <c r="BV22" i="35"/>
  <c r="BV23" i="35"/>
  <c r="BV24" i="35"/>
  <c r="BV25" i="35"/>
  <c r="BV26" i="35"/>
  <c r="BV27" i="35"/>
  <c r="BV28" i="35"/>
  <c r="BV29" i="35"/>
  <c r="CA6" i="35"/>
  <c r="CB68" i="35" s="1"/>
  <c r="BW6" i="35"/>
  <c r="BX6" i="35"/>
  <c r="BY6" i="35"/>
  <c r="BZ68" i="35" s="1"/>
  <c r="BV6" i="35"/>
  <c r="CA4" i="35"/>
  <c r="BY4" i="35"/>
  <c r="BX4" i="35"/>
  <c r="BW4" i="35"/>
  <c r="BV4" i="35"/>
  <c r="J205" i="2"/>
  <c r="K205" i="2"/>
  <c r="L205" i="2"/>
  <c r="G205" i="2"/>
  <c r="BZ38" i="35" l="1"/>
  <c r="CC54" i="35"/>
  <c r="CB60" i="35"/>
  <c r="CB52" i="35"/>
  <c r="CB44" i="35"/>
  <c r="CB36" i="35"/>
  <c r="CB28" i="35"/>
  <c r="CB20" i="35"/>
  <c r="CB12" i="35"/>
  <c r="BZ46" i="35"/>
  <c r="BZ14" i="35"/>
  <c r="CB67" i="35"/>
  <c r="CB59" i="35"/>
  <c r="CB51" i="35"/>
  <c r="CB43" i="35"/>
  <c r="CB35" i="35"/>
  <c r="CB27" i="35"/>
  <c r="CB19" i="35"/>
  <c r="CB11" i="35"/>
  <c r="CB66" i="35"/>
  <c r="CB58" i="35"/>
  <c r="CB50" i="35"/>
  <c r="CB42" i="35"/>
  <c r="CB34" i="35"/>
  <c r="CB26" i="35"/>
  <c r="CB18" i="35"/>
  <c r="CB10" i="35"/>
  <c r="CC62" i="35"/>
  <c r="CC22" i="35"/>
  <c r="CB65" i="35"/>
  <c r="CB57" i="35"/>
  <c r="CB49" i="35"/>
  <c r="CB41" i="35"/>
  <c r="CB33" i="35"/>
  <c r="CB25" i="35"/>
  <c r="CB17" i="35"/>
  <c r="CB9" i="35"/>
  <c r="BZ30" i="35"/>
  <c r="CB64" i="35"/>
  <c r="CB56" i="35"/>
  <c r="CB48" i="35"/>
  <c r="CB40" i="35"/>
  <c r="CB32" i="35"/>
  <c r="CB24" i="35"/>
  <c r="CB16" i="35"/>
  <c r="CB8" i="35"/>
  <c r="CB7" i="35"/>
  <c r="CB63" i="35"/>
  <c r="CB55" i="35"/>
  <c r="CB47" i="35"/>
  <c r="CB39" i="35"/>
  <c r="CB31" i="35"/>
  <c r="CB23" i="35"/>
  <c r="CB15" i="35"/>
  <c r="G321" i="20"/>
  <c r="E55" i="30"/>
  <c r="F55" i="30" s="1"/>
  <c r="E54" i="30"/>
  <c r="G54" i="30" s="1"/>
  <c r="E46" i="30"/>
  <c r="G42" i="30"/>
  <c r="E42" i="30"/>
  <c r="F42" i="30" s="1"/>
  <c r="G41" i="30"/>
  <c r="G28" i="30"/>
  <c r="F28" i="30"/>
  <c r="E27" i="30"/>
  <c r="G27" i="30" s="1"/>
  <c r="E24" i="30"/>
  <c r="F24" i="30" s="1"/>
  <c r="F14" i="30"/>
  <c r="E60" i="30"/>
  <c r="G60" i="30" s="1"/>
  <c r="E59" i="30"/>
  <c r="F59" i="30" s="1"/>
  <c r="E58" i="30"/>
  <c r="E57" i="30"/>
  <c r="G57" i="30" s="1"/>
  <c r="E56" i="30"/>
  <c r="F56" i="30" s="1"/>
  <c r="E53" i="30"/>
  <c r="E52" i="30"/>
  <c r="E51" i="30"/>
  <c r="G51" i="30" s="1"/>
  <c r="E50" i="30"/>
  <c r="E49" i="30"/>
  <c r="F49" i="30" s="1"/>
  <c r="E47" i="30"/>
  <c r="F47" i="30" s="1"/>
  <c r="E45" i="30"/>
  <c r="G45" i="30" s="1"/>
  <c r="E44" i="30"/>
  <c r="F44" i="30" s="1"/>
  <c r="E43" i="30"/>
  <c r="F43" i="30" s="1"/>
  <c r="E41" i="30"/>
  <c r="F41" i="30" s="1"/>
  <c r="E40" i="30"/>
  <c r="E38" i="30"/>
  <c r="E37" i="30"/>
  <c r="E36" i="30"/>
  <c r="E35" i="30"/>
  <c r="G35" i="30" s="1"/>
  <c r="E34" i="30"/>
  <c r="E33" i="30"/>
  <c r="E32" i="30"/>
  <c r="F32" i="30" s="1"/>
  <c r="E30" i="30"/>
  <c r="E22" i="30"/>
  <c r="E20" i="30"/>
  <c r="E17" i="30"/>
  <c r="E16" i="30"/>
  <c r="E15" i="30"/>
  <c r="E13" i="30"/>
  <c r="E12" i="30"/>
  <c r="E11" i="30"/>
  <c r="E9" i="30"/>
  <c r="F60" i="30" l="1"/>
  <c r="G58" i="30"/>
  <c r="F58" i="30"/>
  <c r="F22" i="30"/>
  <c r="G22" i="30"/>
  <c r="G9" i="30"/>
  <c r="F9" i="30"/>
  <c r="G13" i="30"/>
  <c r="F13" i="30"/>
  <c r="G52" i="30"/>
  <c r="F52" i="30"/>
  <c r="G36" i="30"/>
  <c r="F36" i="30"/>
  <c r="G17" i="30"/>
  <c r="F17" i="30"/>
  <c r="F33" i="30"/>
  <c r="G33" i="30"/>
  <c r="G12" i="30"/>
  <c r="F12" i="30"/>
  <c r="G15" i="30"/>
  <c r="F15" i="30"/>
  <c r="F25" i="30"/>
  <c r="G25" i="30"/>
  <c r="G38" i="30"/>
  <c r="F38" i="30"/>
  <c r="G20" i="30"/>
  <c r="F20" i="30"/>
  <c r="G11" i="30"/>
  <c r="F11" i="30"/>
  <c r="G16" i="30"/>
  <c r="F16" i="30"/>
  <c r="G30" i="30"/>
  <c r="F30" i="30"/>
  <c r="E19" i="30"/>
  <c r="E29" i="30"/>
  <c r="E39" i="30"/>
  <c r="F39" i="30" s="1"/>
  <c r="G46" i="30"/>
  <c r="F46" i="30"/>
  <c r="E23" i="30"/>
  <c r="E26" i="30"/>
  <c r="F35" i="30"/>
  <c r="G47" i="30"/>
  <c r="G37" i="30"/>
  <c r="F37" i="30"/>
  <c r="G53" i="30"/>
  <c r="F53" i="30"/>
  <c r="E10" i="30"/>
  <c r="E48" i="30"/>
  <c r="F54" i="30"/>
  <c r="E7" i="30"/>
  <c r="F27" i="30"/>
  <c r="G32" i="30"/>
  <c r="G44" i="30"/>
  <c r="F51" i="30"/>
  <c r="F57" i="30"/>
  <c r="G34" i="30"/>
  <c r="F34" i="30"/>
  <c r="G50" i="30"/>
  <c r="F50" i="30"/>
  <c r="I205" i="2"/>
  <c r="I148" i="2"/>
  <c r="G26" i="30" l="1"/>
  <c r="F26" i="30"/>
  <c r="G29" i="30"/>
  <c r="F29" i="30"/>
  <c r="G23" i="30"/>
  <c r="F23" i="30"/>
  <c r="G19" i="30"/>
  <c r="F19" i="30"/>
  <c r="G10" i="30"/>
  <c r="F10" i="30"/>
  <c r="G7" i="30"/>
  <c r="F7" i="30"/>
  <c r="G395" i="20"/>
  <c r="G423" i="20"/>
  <c r="G422" i="20"/>
  <c r="G421" i="20"/>
  <c r="G420" i="20"/>
  <c r="H279" i="2"/>
  <c r="I279" i="2"/>
  <c r="J279" i="2"/>
  <c r="K279" i="2"/>
  <c r="L279" i="2"/>
  <c r="G279" i="2"/>
  <c r="H277" i="2"/>
  <c r="I277" i="2"/>
  <c r="J277" i="2"/>
  <c r="K277" i="2"/>
  <c r="L277" i="2"/>
  <c r="G277" i="2"/>
  <c r="H275" i="2"/>
  <c r="I275" i="2"/>
  <c r="J275" i="2"/>
  <c r="K275" i="2"/>
  <c r="L275" i="2"/>
  <c r="G275" i="2"/>
  <c r="H273" i="2"/>
  <c r="I273" i="2"/>
  <c r="J273" i="2"/>
  <c r="K273" i="2"/>
  <c r="L273" i="2"/>
  <c r="G273" i="2"/>
  <c r="H271" i="2"/>
  <c r="I271" i="2"/>
  <c r="J271" i="2"/>
  <c r="K271" i="2"/>
  <c r="L271" i="2"/>
  <c r="G271" i="2"/>
  <c r="H268" i="2"/>
  <c r="I268" i="2"/>
  <c r="J268" i="2"/>
  <c r="K268" i="2"/>
  <c r="L268" i="2"/>
  <c r="G268" i="2"/>
  <c r="G260" i="2" l="1"/>
  <c r="H267" i="2"/>
  <c r="I267" i="2"/>
  <c r="G267" i="2"/>
  <c r="L267" i="2"/>
  <c r="K267" i="2"/>
  <c r="J267" i="2"/>
  <c r="G437" i="20"/>
  <c r="G438" i="20"/>
  <c r="G439" i="20"/>
  <c r="G440" i="20"/>
  <c r="G436" i="20"/>
  <c r="G337" i="20"/>
  <c r="G336" i="20"/>
  <c r="G335" i="20"/>
  <c r="G334" i="20"/>
  <c r="G333" i="20"/>
  <c r="G332" i="20"/>
  <c r="G331" i="20"/>
  <c r="G320" i="20"/>
  <c r="G319" i="20"/>
  <c r="G318" i="20"/>
  <c r="G317" i="20"/>
  <c r="G316" i="20"/>
  <c r="G315" i="20"/>
  <c r="G314" i="20"/>
  <c r="G313" i="20"/>
  <c r="G312" i="20"/>
  <c r="G311" i="20"/>
  <c r="G310" i="20"/>
  <c r="G309" i="20"/>
  <c r="G308" i="20"/>
  <c r="G307" i="20"/>
  <c r="G306" i="20"/>
  <c r="G305" i="20"/>
  <c r="G304" i="20"/>
  <c r="G303" i="20"/>
  <c r="G302" i="20"/>
  <c r="G408" i="20"/>
  <c r="G407" i="20"/>
  <c r="G406" i="20"/>
  <c r="G405" i="20"/>
  <c r="G404" i="20"/>
  <c r="G403" i="20"/>
  <c r="G402" i="20"/>
  <c r="G401" i="20"/>
  <c r="G400" i="20"/>
  <c r="G399" i="20"/>
  <c r="G398" i="20"/>
  <c r="G397" i="20"/>
  <c r="G396" i="20"/>
  <c r="G394" i="20"/>
  <c r="G393" i="20"/>
  <c r="G392" i="20"/>
  <c r="G391" i="20"/>
  <c r="G390" i="20"/>
  <c r="G389" i="20"/>
  <c r="G388" i="20"/>
  <c r="G387" i="20"/>
  <c r="G386" i="20"/>
  <c r="G385" i="20"/>
  <c r="G384" i="20"/>
  <c r="G383" i="20"/>
  <c r="G382" i="20"/>
  <c r="G381" i="20"/>
  <c r="G380" i="20"/>
  <c r="G379" i="20"/>
  <c r="G378" i="20"/>
  <c r="G377" i="20"/>
  <c r="G376" i="20"/>
  <c r="G375" i="20"/>
  <c r="G374" i="20"/>
  <c r="G373" i="20"/>
  <c r="G372" i="20"/>
  <c r="G371" i="20"/>
  <c r="G370" i="20"/>
  <c r="G369" i="20"/>
  <c r="G368" i="20"/>
  <c r="G367" i="20"/>
  <c r="G366" i="20"/>
  <c r="G365" i="20"/>
  <c r="G364" i="20"/>
  <c r="G363" i="20"/>
  <c r="G362"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193" i="20"/>
  <c r="G192" i="20"/>
  <c r="G191" i="20"/>
  <c r="G190" i="20"/>
  <c r="G189" i="20"/>
  <c r="G188" i="20"/>
  <c r="G187" i="20"/>
  <c r="G186" i="20"/>
  <c r="G185" i="20"/>
  <c r="G184" i="20"/>
  <c r="G183" i="20"/>
  <c r="G182" i="20"/>
  <c r="G181" i="20"/>
  <c r="G180" i="20"/>
  <c r="G179" i="20"/>
  <c r="G178" i="20"/>
  <c r="G177" i="20"/>
  <c r="G176" i="20"/>
  <c r="G175" i="20"/>
  <c r="G174" i="20"/>
  <c r="G173" i="20"/>
  <c r="G172" i="20"/>
  <c r="G171" i="20"/>
  <c r="G170" i="20"/>
  <c r="G169" i="20"/>
  <c r="G168" i="20"/>
  <c r="G167" i="20"/>
  <c r="G166" i="20"/>
  <c r="G165" i="20"/>
  <c r="G164" i="20"/>
  <c r="G163" i="20"/>
  <c r="G162" i="20"/>
  <c r="G273" i="20"/>
  <c r="G272" i="20"/>
  <c r="G271" i="20"/>
  <c r="G270" i="20"/>
  <c r="G269" i="20"/>
  <c r="G268" i="20"/>
  <c r="G267" i="20"/>
  <c r="G266" i="20"/>
  <c r="G265" i="20"/>
  <c r="G264" i="20"/>
  <c r="G263" i="20"/>
  <c r="G262" i="20"/>
  <c r="G261" i="20"/>
  <c r="G260" i="20"/>
  <c r="G259" i="20"/>
  <c r="G258" i="20"/>
  <c r="G257" i="20"/>
  <c r="G256" i="20"/>
  <c r="G255" i="20"/>
  <c r="G254" i="20"/>
  <c r="G253" i="20"/>
  <c r="G252" i="20"/>
  <c r="G251" i="20"/>
  <c r="G250" i="20"/>
  <c r="G249" i="20"/>
  <c r="G248" i="20"/>
  <c r="G247" i="20"/>
  <c r="G246" i="20"/>
  <c r="G245" i="20"/>
  <c r="G244" i="20"/>
  <c r="G243" i="20"/>
  <c r="G242" i="20"/>
  <c r="G241" i="20"/>
  <c r="G240" i="20"/>
  <c r="G239" i="20"/>
  <c r="G238" i="20"/>
  <c r="G237" i="20"/>
  <c r="G236" i="20"/>
  <c r="G235" i="20"/>
  <c r="G234" i="20"/>
  <c r="G233" i="20"/>
  <c r="G232" i="20"/>
  <c r="G231" i="20"/>
  <c r="G230" i="20"/>
  <c r="G229" i="20"/>
  <c r="G418" i="20"/>
  <c r="G417" i="20"/>
  <c r="G416" i="20"/>
  <c r="G415" i="20"/>
  <c r="G414" i="20"/>
  <c r="G413" i="20"/>
  <c r="G293" i="20"/>
  <c r="G292" i="20"/>
  <c r="G291" i="20"/>
  <c r="G288" i="20"/>
  <c r="G287" i="20"/>
  <c r="G286" i="20"/>
  <c r="G285" i="20"/>
  <c r="G281" i="20"/>
  <c r="G278" i="20"/>
  <c r="G277" i="20"/>
  <c r="G276" i="20"/>
  <c r="H260" i="2" l="1"/>
  <c r="K260" i="2"/>
  <c r="J260" i="2"/>
  <c r="L260" i="2"/>
  <c r="D265" i="16"/>
  <c r="D262" i="16"/>
  <c r="D249" i="16"/>
  <c r="D243" i="16"/>
  <c r="D241" i="16"/>
  <c r="D235" i="16"/>
  <c r="D222" i="16"/>
  <c r="D220" i="16"/>
  <c r="D215" i="16"/>
  <c r="D212" i="16"/>
  <c r="D206" i="16"/>
  <c r="D203" i="16"/>
  <c r="D198" i="16"/>
  <c r="D195" i="16"/>
  <c r="D193" i="16"/>
  <c r="D191" i="16"/>
  <c r="D183" i="16"/>
  <c r="D177" i="16"/>
  <c r="D171" i="16"/>
  <c r="D169" i="16"/>
  <c r="D153" i="16"/>
  <c r="D148" i="16"/>
  <c r="E139" i="16"/>
  <c r="E134" i="16"/>
  <c r="D115" i="16"/>
  <c r="D101" i="16"/>
  <c r="D26" i="16"/>
  <c r="D24" i="16"/>
  <c r="D17" i="16"/>
  <c r="D7" i="16"/>
  <c r="H224" i="2"/>
  <c r="J224" i="2"/>
  <c r="K224" i="2"/>
  <c r="L224" i="2"/>
  <c r="G224" i="2"/>
  <c r="H220" i="2"/>
  <c r="J220" i="2"/>
  <c r="K220" i="2"/>
  <c r="L220" i="2"/>
  <c r="G220" i="2"/>
  <c r="H207" i="2"/>
  <c r="J207" i="2"/>
  <c r="K207" i="2"/>
  <c r="G207" i="2"/>
  <c r="H199" i="2"/>
  <c r="I199" i="2"/>
  <c r="J199" i="2"/>
  <c r="K199" i="2"/>
  <c r="L199" i="2"/>
  <c r="G199" i="2"/>
  <c r="H192" i="2"/>
  <c r="I192" i="2"/>
  <c r="J192" i="2"/>
  <c r="K192" i="2"/>
  <c r="L192" i="2"/>
  <c r="G192" i="2"/>
  <c r="H8" i="2"/>
  <c r="I8" i="2"/>
  <c r="J8" i="2"/>
  <c r="K8" i="2"/>
  <c r="L8" i="2"/>
  <c r="D6" i="16" l="1"/>
  <c r="D197" i="16"/>
  <c r="D23" i="16"/>
  <c r="I223" i="2"/>
  <c r="I220" i="2" s="1"/>
  <c r="I219" i="2"/>
  <c r="D22" i="16" l="1"/>
  <c r="L219" i="2"/>
  <c r="L207" i="2" s="1"/>
  <c r="I207" i="2"/>
  <c r="K26" i="2"/>
  <c r="M26" i="2"/>
  <c r="I229" i="2"/>
  <c r="I228" i="2"/>
  <c r="I224" i="2" l="1"/>
  <c r="G8" i="2" l="1"/>
  <c r="J18" i="2" l="1"/>
  <c r="K18" i="2"/>
  <c r="L18" i="2"/>
  <c r="J154" i="2" l="1"/>
  <c r="J158" i="2"/>
  <c r="I260" i="2"/>
  <c r="H196" i="2"/>
  <c r="I196" i="2"/>
  <c r="J196" i="2"/>
  <c r="K196" i="2"/>
  <c r="L196" i="2"/>
  <c r="G196" i="2"/>
  <c r="H246" i="2" l="1"/>
  <c r="I246" i="2"/>
  <c r="J246" i="2"/>
  <c r="K246" i="2"/>
  <c r="L246" i="2"/>
  <c r="G246" i="2"/>
  <c r="H243" i="2"/>
  <c r="I243" i="2"/>
  <c r="J243" i="2"/>
  <c r="K243" i="2"/>
  <c r="L243" i="2"/>
  <c r="G243" i="2"/>
  <c r="H230" i="2"/>
  <c r="I230" i="2"/>
  <c r="J230" i="2"/>
  <c r="K230" i="2"/>
  <c r="L230" i="2"/>
  <c r="G230" i="2"/>
  <c r="H189" i="2"/>
  <c r="I189" i="2"/>
  <c r="J189" i="2"/>
  <c r="K189" i="2"/>
  <c r="L189" i="2"/>
  <c r="G189" i="2"/>
  <c r="H187" i="2"/>
  <c r="I187" i="2"/>
  <c r="J187" i="2"/>
  <c r="K187" i="2"/>
  <c r="L187" i="2"/>
  <c r="G187" i="2"/>
  <c r="H185" i="2"/>
  <c r="I185" i="2"/>
  <c r="J185" i="2"/>
  <c r="K185" i="2"/>
  <c r="L185" i="2"/>
  <c r="G185" i="2"/>
  <c r="H178" i="2"/>
  <c r="I178" i="2"/>
  <c r="J178" i="2"/>
  <c r="K178" i="2"/>
  <c r="L178" i="2"/>
  <c r="G178" i="2"/>
  <c r="H173" i="2"/>
  <c r="I173" i="2"/>
  <c r="J173" i="2"/>
  <c r="K173" i="2"/>
  <c r="L173" i="2"/>
  <c r="G173" i="2"/>
  <c r="H167" i="2"/>
  <c r="I167" i="2"/>
  <c r="J167" i="2"/>
  <c r="K167" i="2"/>
  <c r="L167" i="2"/>
  <c r="G167" i="2"/>
  <c r="H152" i="2"/>
  <c r="I152" i="2"/>
  <c r="J152" i="2"/>
  <c r="K152" i="2"/>
  <c r="L152" i="2"/>
  <c r="G152" i="2"/>
  <c r="H147" i="2"/>
  <c r="I147" i="2"/>
  <c r="J147" i="2"/>
  <c r="K147" i="2"/>
  <c r="L147" i="2"/>
  <c r="G147" i="2"/>
  <c r="H116" i="2"/>
  <c r="I116" i="2"/>
  <c r="J116" i="2"/>
  <c r="K116" i="2"/>
  <c r="L116" i="2"/>
  <c r="G116" i="2"/>
  <c r="H102" i="2"/>
  <c r="I102" i="2"/>
  <c r="J102" i="2"/>
  <c r="K102" i="2"/>
  <c r="L102" i="2"/>
  <c r="G102" i="2"/>
  <c r="H27" i="2"/>
  <c r="I27" i="2"/>
  <c r="J27" i="2"/>
  <c r="K27" i="2"/>
  <c r="L27" i="2"/>
  <c r="G27" i="2"/>
  <c r="H25" i="2"/>
  <c r="I25" i="2"/>
  <c r="J25" i="2"/>
  <c r="K25" i="2"/>
  <c r="L25" i="2"/>
  <c r="G25" i="2"/>
  <c r="H18" i="2"/>
  <c r="I18" i="2"/>
  <c r="G18" i="2"/>
  <c r="AT139" i="2"/>
  <c r="AT134" i="2"/>
  <c r="K191" i="2" l="1"/>
  <c r="I191" i="2"/>
  <c r="J191" i="2"/>
  <c r="H191" i="2"/>
  <c r="G191" i="2"/>
  <c r="L191" i="2"/>
  <c r="L24" i="2"/>
  <c r="K24" i="2"/>
  <c r="J24" i="2"/>
  <c r="H24" i="2"/>
  <c r="G24" i="2"/>
  <c r="I24" i="2"/>
  <c r="J7" i="2"/>
  <c r="G258" i="2"/>
  <c r="I258" i="2"/>
  <c r="K7" i="2"/>
  <c r="I7" i="2"/>
  <c r="H7" i="2"/>
  <c r="G7" i="2"/>
  <c r="L7" i="2"/>
  <c r="J23" i="2" l="1"/>
  <c r="J6" i="2" s="1"/>
  <c r="H258" i="2"/>
  <c r="K258" i="2"/>
  <c r="J258" i="2"/>
  <c r="K23" i="2"/>
  <c r="K6" i="2" s="1"/>
  <c r="I23" i="2"/>
  <c r="I6" i="2" s="1"/>
  <c r="L258" i="2"/>
  <c r="G23" i="2"/>
  <c r="G6" i="2" s="1"/>
  <c r="H23" i="2"/>
  <c r="H6" i="2" s="1"/>
  <c r="L23" i="2"/>
  <c r="L6" i="2" s="1"/>
</calcChain>
</file>

<file path=xl/sharedStrings.xml><?xml version="1.0" encoding="utf-8"?>
<sst xmlns="http://schemas.openxmlformats.org/spreadsheetml/2006/main" count="8068" uniqueCount="1914">
  <si>
    <t>Hạng mục</t>
  </si>
  <si>
    <t>Diện tích quy hoạch (ha)</t>
  </si>
  <si>
    <t>Tăng thêm</t>
  </si>
  <si>
    <t>Ghi chú</t>
  </si>
  <si>
    <t>LUC</t>
  </si>
  <si>
    <t>LUK</t>
  </si>
  <si>
    <t>LUN</t>
  </si>
  <si>
    <t>HNK</t>
  </si>
  <si>
    <t>CLN</t>
  </si>
  <si>
    <t>RPH</t>
  </si>
  <si>
    <t>RSX</t>
  </si>
  <si>
    <t>NTS</t>
  </si>
  <si>
    <t>NKH</t>
  </si>
  <si>
    <t>CQP</t>
  </si>
  <si>
    <t>CAN</t>
  </si>
  <si>
    <t>TMD</t>
  </si>
  <si>
    <t>SKC</t>
  </si>
  <si>
    <t>SKX</t>
  </si>
  <si>
    <t>DGT</t>
  </si>
  <si>
    <t>DTL</t>
  </si>
  <si>
    <t>DVH</t>
  </si>
  <si>
    <t>DYT</t>
  </si>
  <si>
    <t>DGD</t>
  </si>
  <si>
    <t>DTT</t>
  </si>
  <si>
    <t>DNL</t>
  </si>
  <si>
    <t>DBV</t>
  </si>
  <si>
    <t>NTD</t>
  </si>
  <si>
    <t>ONT</t>
  </si>
  <si>
    <t>ODT</t>
  </si>
  <si>
    <t>TSC</t>
  </si>
  <si>
    <t>SON</t>
  </si>
  <si>
    <t>MNC</t>
  </si>
  <si>
    <t>CSD</t>
  </si>
  <si>
    <t>I</t>
  </si>
  <si>
    <t>1.1</t>
  </si>
  <si>
    <t>DCS</t>
  </si>
  <si>
    <t>Chuyển tiếp</t>
  </si>
  <si>
    <t>1.2</t>
  </si>
  <si>
    <t>1.3</t>
  </si>
  <si>
    <t>NHK</t>
  </si>
  <si>
    <t>1.4</t>
  </si>
  <si>
    <t>1.6</t>
  </si>
  <si>
    <t>II</t>
  </si>
  <si>
    <t>2.1</t>
  </si>
  <si>
    <t>Chuyển mục đích sang đất trồng cây hàng năm</t>
  </si>
  <si>
    <t>2.2</t>
  </si>
  <si>
    <t>Thị trấn Than Uyên</t>
  </si>
  <si>
    <t>2.3</t>
  </si>
  <si>
    <t>2.4</t>
  </si>
  <si>
    <t>Đất trồng cây lâu năm</t>
  </si>
  <si>
    <t>Đất rừng phòng hộ</t>
  </si>
  <si>
    <t>Trồng rừng gắn với đầu tư khu du lịch sinh thái xã Phúc Than, huyện Than Uyên, tỉnh Lai Châu</t>
  </si>
  <si>
    <t>Các xã</t>
  </si>
  <si>
    <t>Đất rừng sản xuất</t>
  </si>
  <si>
    <t>Dự án trồng cây lâm nghiệp tại xã Mường Mít, huyện Than Uyên</t>
  </si>
  <si>
    <t>Dự án đầu tư phát triển cây Quế kết hợp trồng cây gỗ lớn tại huyện Than Uyên</t>
  </si>
  <si>
    <t>Dự án phát triển rừng gỗ lớn
kết hợp trồng cây mắc ca tại
huyện Than Uyên</t>
  </si>
  <si>
    <t>Đất nông nghiệp khác</t>
  </si>
  <si>
    <t>Trang trại chăn nuôi bò và cá lồng Tuyền Phương</t>
  </si>
  <si>
    <t>có</t>
  </si>
  <si>
    <t>SKN</t>
  </si>
  <si>
    <t>Đất cụm công nghiệp</t>
  </si>
  <si>
    <t>Hạ tầng kỹ thuật Cụm công nghiệp Than Uyên, tỉnh Lai Châu</t>
  </si>
  <si>
    <t>Xây dựng điểm thương mại dịch vụ tại đồi Hạnh phúc, đồi Tình yêu khu 9</t>
  </si>
  <si>
    <t>HNK 0,63 ha; CLN 0,4 ha</t>
  </si>
  <si>
    <t>Xây dựng điểm thương mại dich vụ (khu du lịch đồi thông Than Uyên)</t>
  </si>
  <si>
    <t>Xây dựng điểm thương mại dịch vụ kết hợp du lịch sinh thái lòng hồ thủy điện Huổi Quảng</t>
  </si>
  <si>
    <t>Đấu giá quyền sử dụng đất sản xuất kinh doanh  thuộc Trụ sở Trung tâm chữa bệnh-Giáo dục- Lao động xã hội huyện Than Uyên</t>
  </si>
  <si>
    <t>Xây dựng xưởng chế biến công nghệ cao gạo đặc sản Séng Cù</t>
  </si>
  <si>
    <t>Đất giao thông</t>
  </si>
  <si>
    <t>*</t>
  </si>
  <si>
    <t>Dự án Kết nối giao thông các tỉnh miền núi phía Bắc vốn vay ADB và Chính phủ Úc tài trợ</t>
  </si>
  <si>
    <t>BHK</t>
  </si>
  <si>
    <t>Nâng cấp đường Mường Kim - Tà Mung gắn với đường sản xuất khu Nà Phạ, xã Mường Kim</t>
  </si>
  <si>
    <t>Đường nối từ QL32 (Km344+480) đi dự án chỉnh trang đô tạo quỹ đất đấu giá, tái định cư và phát triển kinh tế- xã hội khu 8 thị trấn than uyên, huyện Than Uyên</t>
  </si>
  <si>
    <t>Đất xây dựng cơ sở văn hóa</t>
  </si>
  <si>
    <t>Sửa chữa, nâng cấp và mở rộng khuôn viên Nhà văn hoá Bản Lướt xã Mường Kim huyện Than Uyên</t>
  </si>
  <si>
    <t>Xã Mường Kim</t>
  </si>
  <si>
    <t>Nhà văn hóa các bản xã Mường Cang</t>
  </si>
  <si>
    <t>Nhà văn hóa các bản xã Phúc Than</t>
  </si>
  <si>
    <t>Nhà văn hóa các bản xã Tà Hừa</t>
  </si>
  <si>
    <t>Nhà văn hóa các bản xã Mường Than</t>
  </si>
  <si>
    <t>Nhà văn hóa các bản xã Mường Kim</t>
  </si>
  <si>
    <t>Nhà văn hóa các khu thị trấn Than Uyên</t>
  </si>
  <si>
    <t>Nhà văn hóa các bản xã Mường Mít</t>
  </si>
  <si>
    <t>Nhà văn hóa các bản xã Pha Mu</t>
  </si>
  <si>
    <t>Nhà văn hóa các bản xã Hua Nà</t>
  </si>
  <si>
    <t>Nhà văn hóa các bản xã Tà Mung</t>
  </si>
  <si>
    <t>Nhà văn hóa các bản xã Ta Gia</t>
  </si>
  <si>
    <t>Nhà văn hóa các bản xã Khoen On</t>
  </si>
  <si>
    <t>Trạm y tế xã Hua Nà</t>
  </si>
  <si>
    <t>Trạm y tế xã Khoen On</t>
  </si>
  <si>
    <t>Trạm y tế xã Tà Hừa</t>
  </si>
  <si>
    <t>Trạm y tế xã Pha Mu</t>
  </si>
  <si>
    <t>Mở rộng Trung tâm y tế huyện Than Uyên</t>
  </si>
  <si>
    <t>BCS</t>
  </si>
  <si>
    <t>Mở rộng trường THCS thị trấn Than Uyên (Nhà văn hóa khu 7b cũ) thị trấn Than Uyên huyện Than Uyên</t>
  </si>
  <si>
    <t>PTDTBT Tiểu học xã Khoen On (điểm trường Bản Mùi)</t>
  </si>
  <si>
    <t>Điểm trường mầm non Trung Tâm (bản Củng)</t>
  </si>
  <si>
    <t>Điểm trường mầm non bản Mè</t>
  </si>
  <si>
    <t>Điểm trường mầm non bản Ten Co Mư</t>
  </si>
  <si>
    <t>Điểm trường mầm non bản Co Cai</t>
  </si>
  <si>
    <t>Điểm trường mầm non bản Noong Quài</t>
  </si>
  <si>
    <t>Điểm trường tiểu học Trung tâm (bản Củng) khu vực lớp học</t>
  </si>
  <si>
    <t>Điểm trường tiểu học bản Co Cai</t>
  </si>
  <si>
    <t>Điểm trường tiểu học bản Ten Co Mư</t>
  </si>
  <si>
    <t>Điểm trường PTDTBT THCS Trung tâm (Khu đất xây dựng nhà vệ sinh mới + bể nước)</t>
  </si>
  <si>
    <t>Điểm trường PTDTBT THCS Trung tâm (Khu trồng rau, chăn nuôi)</t>
  </si>
  <si>
    <t>Điểm trường mầm non bản Chằm Cáy</t>
  </si>
  <si>
    <t>Điểm trường mầm non bản Đắc</t>
  </si>
  <si>
    <t>Điểm trường mầm non bản Nà Ban</t>
  </si>
  <si>
    <t xml:space="preserve">Điểm trường tiểu học bản Phường </t>
  </si>
  <si>
    <t>Trường THCS xã Hua Nà</t>
  </si>
  <si>
    <t>Điểm trường mầm non bản Sam Sẩu</t>
  </si>
  <si>
    <t xml:space="preserve">Điểm trường mầm non bản Noong Thăng </t>
  </si>
  <si>
    <t>Điểm trường mầm non bản Khì dưới</t>
  </si>
  <si>
    <t>Điểm trường tiểu học bản Mớ</t>
  </si>
  <si>
    <t>Điểm trường tiểu học Đội 11</t>
  </si>
  <si>
    <t>Điểm trường tiểu học bản Khì 1</t>
  </si>
  <si>
    <t>Điểm trường THCS Đội 9</t>
  </si>
  <si>
    <t>Điểm trường mầm non Trung tâm (bản On)</t>
  </si>
  <si>
    <t>Điểm trường mầm non bản On 1</t>
  </si>
  <si>
    <t>Điểm trường PTDTBT tiểu học trung tâm (Khu bán trú)</t>
  </si>
  <si>
    <t>Điểm trường PTDTBT tiểu họcTrung tâm (Bản On)</t>
  </si>
  <si>
    <t>Điểm PTDTBT tiểu học Tái định cư bản Mùi</t>
  </si>
  <si>
    <t>Điểm trường THCS xã Khoen On</t>
  </si>
  <si>
    <t>Điểm trường mầm non bản Thẩm Phé</t>
  </si>
  <si>
    <t>Điểm trường mầm non bản Nà É</t>
  </si>
  <si>
    <t>Điểm trường mầm non bản Nà Then</t>
  </si>
  <si>
    <t>Điểm trường mầm non bản Khiết</t>
  </si>
  <si>
    <t>Điểm trường mầm non bản Vi</t>
  </si>
  <si>
    <t>Điểm trường mầm non bản Mường 2</t>
  </si>
  <si>
    <t>Điểm trường mầm non bản Nà Khương</t>
  </si>
  <si>
    <t>Điểm trường mầm non bản Là</t>
  </si>
  <si>
    <t>Điểm trường tiểu học bản Vi Hày</t>
  </si>
  <si>
    <t>Điểm trường tiểu học bản Chiềng Ban</t>
  </si>
  <si>
    <t>Điểm trường THCS Trung tâm 
(bản Nà Khương)</t>
  </si>
  <si>
    <t>Điểm trường THCS bản Là</t>
  </si>
  <si>
    <t>Điểm trường mầm non Trung tâm (bản Cẩm Trung 1)</t>
  </si>
  <si>
    <t>Điểm trường mầm non bản Pá Liềng</t>
  </si>
  <si>
    <t>Điểm trường mầm non Trung tâm 
(bản Tà Mung)</t>
  </si>
  <si>
    <t>Điểm trường mầm non bản Nậm Mở</t>
  </si>
  <si>
    <t>Điểm trường màm non bản Đán Tọ</t>
  </si>
  <si>
    <t>Điểm trường PTDTBT tiểu học bản Nậm Mở</t>
  </si>
  <si>
    <t>Điểm trường PTDTBT THCS Trung tâm 
(bản Tà Mung)</t>
  </si>
  <si>
    <t>Điểm trường mầm  non Trung tâm Cáp Na 2</t>
  </si>
  <si>
    <t>Điểm trường mầm non bản Cáp Na 3</t>
  </si>
  <si>
    <t>Điểm trường mầm non Noong Ma</t>
  </si>
  <si>
    <t>Điểm trường mầm non bản Hua Chít</t>
  </si>
  <si>
    <t>Điểm trường PTDTBT tiểu học xã Tà Hừa điểm trường bản Cáp Na 3</t>
  </si>
  <si>
    <t>Điểm PTDTBT tiểu học xã Tà Hừa điểm Trung tâm (Khu bán trú trên)</t>
  </si>
  <si>
    <t>Điểm trường PTDTBT THCS xã Tà Hừa điểm trường bản Cáp Na 2</t>
  </si>
  <si>
    <t>Điểm trường mầm non Trung tâm</t>
  </si>
  <si>
    <t>Bản trường mầm non bản Pá Khoang</t>
  </si>
  <si>
    <t>Điểm trường mầm non bản Pá Khôm</t>
  </si>
  <si>
    <t>Điểm trường tiểu học và THCS Trung tâm</t>
  </si>
  <si>
    <t>Điểm trường tiểu học và THCS bản Pá Khôm</t>
  </si>
  <si>
    <t>Điểm trường bản Huổi Hằm</t>
  </si>
  <si>
    <t>Điểm trường THCS bản Nà Khiết</t>
  </si>
  <si>
    <t>Điểm trường tiểu học bản Vè</t>
  </si>
  <si>
    <t>Điểm trường tiểu học bản Hát nam</t>
  </si>
  <si>
    <t>Điểm trường mầm non Hát Nam</t>
  </si>
  <si>
    <t>Điểm trường mầm non Bản Vè</t>
  </si>
  <si>
    <t>Đất công trình năng lượng</t>
  </si>
  <si>
    <t>Giảm bán kính cấp điện, giảm tổn thất điện năng và mở rộng phạm vi cấp điện cho các TBA khu vực than uyên năm 2022</t>
  </si>
  <si>
    <t>Xã Mường kim, Phúc Than, Thị trấn Than Uyên, Hua Nà, Tà Hừa, Ta Gia, Khoen On</t>
  </si>
  <si>
    <t>Giảm bán kính cấp điện, chống quá tải cho các TBA: Bản Khoang, Bản Vè, Kẽm Quang, huyện Than Uyên năm 2020</t>
  </si>
  <si>
    <t>LUC 0,03 ha; LUK 0,02 ha; HNK 0,07 ha; CLN 0,03 ha</t>
  </si>
  <si>
    <t>LUC 0,02 ha; LUK 0,01 ha; HNK 0,02 ha; CLN 0,01 ha; ONT 0,01 ha</t>
  </si>
  <si>
    <t>TT Than Uyên, Xã Mường Than, Phúc Than</t>
  </si>
  <si>
    <t>LUC 0,06 ha; LUK 0,06 ha; HNK 0,21 ha; CLN 0,09 ha</t>
  </si>
  <si>
    <t>TT Than Uyên, Phúc Than, Mường Than</t>
  </si>
  <si>
    <t>Mường Kim, Mường Than, Tà Mung, Khoen On</t>
  </si>
  <si>
    <t>Đường dây 220Kv Phong Thổ - Than Uyên</t>
  </si>
  <si>
    <t>LUC 0,05 ha; RSX 0,11 ha</t>
  </si>
  <si>
    <t>Xã Phúc Than</t>
  </si>
  <si>
    <t>Đường dây 220Kv Than Uyên - TBA 500Kv Lào Cai</t>
  </si>
  <si>
    <t>LUC 0,32 ha; RSX 0,5 ha</t>
  </si>
  <si>
    <t>Xã Phúc Than, Xã Mường Than, xã Hua Nà</t>
  </si>
  <si>
    <t>Thủy điện Nậm Mở 2</t>
  </si>
  <si>
    <t>Thủy điện Nậm Mở 1A</t>
  </si>
  <si>
    <t>Đường dây 35KV từ TBA 110KV Than Uyên đến thủy điện Suối Lĩnh</t>
  </si>
  <si>
    <t>Trạm truyền hình xã Mường Kim</t>
  </si>
  <si>
    <t>Đất thủy lợi</t>
  </si>
  <si>
    <t>Đất ở tại nông thôn</t>
  </si>
  <si>
    <t>Giải phóng mặt bằng tạo quỹ đất để xây dựng khu dân cư nông thôn mới (Tạo quỹ đất ở để đấu giá quyền sử dụng đất dọc ven QL32) đoạn từ đường vào Én nọi đến trạm xăng số 13 xã Mường Than, huyện Than Uyên</t>
  </si>
  <si>
    <t>Dự án xây dựng khu dân cư nông thôn mới (tạo quỹ đất ở để đấu giá quyền sử dụng đất dọc ven đường QL32), xã Mường Than, huyện Than Uyên (GĐ 2)</t>
  </si>
  <si>
    <t>Đất ở đội 9 (San gạt tạo quỹ đất ở đội 9 xã Phúc Than)</t>
  </si>
  <si>
    <t>Đất ở tại đô thị</t>
  </si>
  <si>
    <t>Dự án chỉnh trang đô thị tạo quỹ đất đấu giá, tái định cư và phát triển kinh tế-xã hội khu 8 thị trấn Than Uyên huyện Than Uyên</t>
  </si>
  <si>
    <t>Đất ở xen kẹp trong các khu dân cư</t>
  </si>
  <si>
    <t>Đất sản xuất vật liệu xây dựng</t>
  </si>
  <si>
    <t>Bãi tập kết điểm mỏ cát, sỏi làm vật liệu xây dựng thông thường tại khu vực lòng hồ thủy điện bản Chát và thủy điện Huổi Quảng</t>
  </si>
  <si>
    <t>Xã Mường
Mít, Mường
Cang, Ta Gia,
Khoen On</t>
  </si>
  <si>
    <t>DKV</t>
  </si>
  <si>
    <t>Đất khu vui chơi, giải trí công cộng</t>
  </si>
  <si>
    <t>1.5</t>
  </si>
  <si>
    <t>2.5</t>
  </si>
  <si>
    <t>2.6</t>
  </si>
  <si>
    <t>CỦA HUYỆN THAN UYÊN - TỈNH LAI CHÂU</t>
  </si>
  <si>
    <t xml:space="preserve">STT
</t>
  </si>
  <si>
    <t>Mã loại đất</t>
  </si>
  <si>
    <t>vị trí</t>
  </si>
  <si>
    <t>Diện tích hiện trạng (ha)</t>
  </si>
  <si>
    <t>Địa điểm
(đến cấp xã)</t>
  </si>
  <si>
    <t>Căn cứ pháp lý</t>
  </si>
  <si>
    <t>Diện
 tích 
(ha)</t>
  </si>
  <si>
    <t xml:space="preserve">Đất nông nghiệp </t>
  </si>
  <si>
    <t xml:space="preserve">Đất phi nông nghiệp </t>
  </si>
  <si>
    <t xml:space="preserve">Đất chưa sử dụng </t>
  </si>
  <si>
    <t>Loại đất lấy vào</t>
  </si>
  <si>
    <t>Lấy vào loại đất</t>
  </si>
  <si>
    <t>DSH</t>
  </si>
  <si>
    <t>DSN</t>
  </si>
  <si>
    <t>A</t>
  </si>
  <si>
    <t>Công trình, dự án được phân bổ từ quy hoạch sử dụng đất cấp tỉnh</t>
  </si>
  <si>
    <t>Công trình, dự án mục đích quốc phòng, an ninh</t>
  </si>
  <si>
    <t xml:space="preserve"> Xã Phúc Than</t>
  </si>
  <si>
    <t>chưa thực hiện</t>
  </si>
  <si>
    <t>Công an huyện</t>
  </si>
  <si>
    <t>Xã Mường Than</t>
  </si>
  <si>
    <t>Công trình, dự án để phát triển kinh tế - xã hội vì lợi ích quốc gia, công cộng</t>
  </si>
  <si>
    <t>Công trình, dự án quan trọng quốc gia do Quốc hội quyết định chủ trương đầu tư mà phải thu hồi đất</t>
  </si>
  <si>
    <t>Công trình, dự án do Thủ tướng Chính phủ chấp thuận, quyết định đầu tư mà phải thu hồi đất</t>
  </si>
  <si>
    <t>Đang thực hiện</t>
  </si>
  <si>
    <t>Trung tâm PTQĐ</t>
  </si>
  <si>
    <r>
      <t>LUC: 0,37 ha;</t>
    </r>
    <r>
      <rPr>
        <b/>
        <sz val="12"/>
        <rFont val="Times New Roman"/>
        <family val="1"/>
      </rPr>
      <t xml:space="preserve"> </t>
    </r>
    <r>
      <rPr>
        <sz val="12"/>
        <rFont val="Times New Roman"/>
        <family val="1"/>
      </rPr>
      <t>LUK:0,84 ha;HNK: 3,89 ha;CLN: 0,38 ha; RSX: 1,21 ha; RPH: 4,17 ha; NTS: 0,17 ha; ONT: 1,83 ha; TSC: 0,02 ha;DGD: 0,15 ha; DYT: 0,02 ha; SKX: 0,05 ha;DGT: 19,55 ha;DNL: 0,08 ha; SON: 0,12 ha; BCS: 0,80 ha;DCS: 3,85 ha; DTL: 1,2 ha; DBV: 0,01 ha; MNC: 0.03</t>
    </r>
  </si>
  <si>
    <t>Công trình, dự án do Hội đồng nhân dân cấp tỉnh chấp thuận mà phải thu hồi đất</t>
  </si>
  <si>
    <t>B</t>
  </si>
  <si>
    <t>Công trình, dự án cấp huyện</t>
  </si>
  <si>
    <t>Công trình, dự án do Hội đồng nhân dân cấp tỉnh chấp thuận mà phải thu hồi đất</t>
  </si>
  <si>
    <t>Đất cơ sở giáo dục - đào tạo</t>
  </si>
  <si>
    <t>Xã Tà Mung</t>
  </si>
  <si>
    <t>Phòng GD-ĐT</t>
  </si>
  <si>
    <t>Xã Khoen On</t>
  </si>
  <si>
    <t>Sửa chữa, nâng cấp, mở rộng trường PTDTBT THCS xã Tà Hừa, huyện Than Uyên</t>
  </si>
  <si>
    <t>Xã Tà Hừa</t>
  </si>
  <si>
    <t>Bản Củng, Xã Ta Gia</t>
  </si>
  <si>
    <t>Bản Mè, Xã Ta Gia</t>
  </si>
  <si>
    <t>Bản Ten Co Mư, Xã Ta Gia</t>
  </si>
  <si>
    <t>Bản Co Cai, Xã Ta Gia</t>
  </si>
  <si>
    <t>Bản Noong Quài, Xã Ta Gia</t>
  </si>
  <si>
    <t>Trường tiểu học trung tâm (bản Củng) 
khu bán trú</t>
  </si>
  <si>
    <t>Xã Ta Gia</t>
  </si>
  <si>
    <t>Bản Chằm Cáy, xã Hua Nà</t>
  </si>
  <si>
    <t>bản Đắc, xã Hua Nà</t>
  </si>
  <si>
    <t>Bản Nà Ban, xã Hua Nà</t>
  </si>
  <si>
    <t>Xã Hua Nà</t>
  </si>
  <si>
    <t>bản Sam Sẩu, Xã Phúc Than</t>
  </si>
  <si>
    <t>bản Noong Thăng, Xã Phúc Than</t>
  </si>
  <si>
    <t>bản Khì dưới, Xã Phúc Than</t>
  </si>
  <si>
    <t>Điểm trường mầm non bản Sắp Ngụa 2</t>
  </si>
  <si>
    <t>bản Sắp Ngụa 2, Xã Phúc Than</t>
  </si>
  <si>
    <t xml:space="preserve"> bản Mớ, Xã Phúc Than</t>
  </si>
  <si>
    <t>đội 11, Xã Phúc Than</t>
  </si>
  <si>
    <t>bản Khì 1, Xã Phúc Than</t>
  </si>
  <si>
    <t>đội 9, Xã Phúc Than</t>
  </si>
  <si>
    <t>Bản On, Xã Khoen On</t>
  </si>
  <si>
    <t>Bản On 1,  Xã Khoen On</t>
  </si>
  <si>
    <t>Bản Mùi, Xã Khoen On</t>
  </si>
  <si>
    <t>Bản Mùi 2, Xã Khoen On</t>
  </si>
  <si>
    <t>bản Thẩm Phé, Xã Mường Kim</t>
  </si>
  <si>
    <t>bản Nà É, Xã Mường Kim</t>
  </si>
  <si>
    <t>bản Nà Then, Xã Mường Kim</t>
  </si>
  <si>
    <t>bản Khiết, Xã Mường Kim</t>
  </si>
  <si>
    <t>bản Vi, Xã Mường Kim</t>
  </si>
  <si>
    <t>bản Mường 2, Xã Mường Kim</t>
  </si>
  <si>
    <t>bản Nà Khương, Xã Mường Kim</t>
  </si>
  <si>
    <t>bản Là, Xã Mường Kim</t>
  </si>
  <si>
    <t>bản Vi Hày, Xã Mường Kim</t>
  </si>
  <si>
    <t>bản Chiềng Ban, Xã Mường Kim</t>
  </si>
  <si>
    <t>Điểm trường mầm non bản Phương Quang</t>
  </si>
  <si>
    <t>bản Phương Quang, xã Mường Than</t>
  </si>
  <si>
    <t>Điểm trường tiểu học bản Phương Quang</t>
  </si>
  <si>
    <t>bản Pá Liềng, Xã Tà Mung</t>
  </si>
  <si>
    <t>bản Tà Mung, Xã Tà Mung</t>
  </si>
  <si>
    <t>bản Nậm Mở, Xã Tà Mung</t>
  </si>
  <si>
    <t>bản Đán Tọ, Xã Tà Mung</t>
  </si>
  <si>
    <t>Điểm trường PTDTBT tiểu học Trung tâm 
(bản Tà Mung)</t>
  </si>
  <si>
    <t>Bản Cáp Na 2, xã Tà Hừa</t>
  </si>
  <si>
    <t>Bản Cáp Na 3, xã Tà Hừa</t>
  </si>
  <si>
    <t>Bản Noong Ma, Xã Tà Hừa</t>
  </si>
  <si>
    <t>Bản Hua Chít, Xã Tà Hừa</t>
  </si>
  <si>
    <t>Điểm trường PTDTBT tiểu học xã Tà Hừa điểm trường bản Hua  Chít</t>
  </si>
  <si>
    <t>bản Hua Chít, Xã Tà Hừa</t>
  </si>
  <si>
    <t>Xã Pha Mu</t>
  </si>
  <si>
    <t>Bản Pá Khoang, xã Pha Mu</t>
  </si>
  <si>
    <t>Bản Pá Khôm, xã Pha Mu</t>
  </si>
  <si>
    <t>bản Huổi Hằm, Xã Mường Cang</t>
  </si>
  <si>
    <t>Xã Mường Cang</t>
  </si>
  <si>
    <t>Xã Mường Mít</t>
  </si>
  <si>
    <t>Bản Hát Nam, xã Mường Mít</t>
  </si>
  <si>
    <t>Bản Vè, xã Mường Mít</t>
  </si>
  <si>
    <t>Ban QLDA ĐTXD</t>
  </si>
  <si>
    <t>Chưa thực hiện</t>
  </si>
  <si>
    <t>Xã Mường Kim, Tà Mung</t>
  </si>
  <si>
    <t>Xã Mường Cang, xã Hua Nà</t>
  </si>
  <si>
    <t xml:space="preserve">Kè chống sạt lở bảo vệ dân cư, cơ sở hạ tầng tại các huyện Phong Thổ, Than Uyên và mường Tè, tỉnh Lai Châu </t>
  </si>
  <si>
    <t>1.7</t>
  </si>
  <si>
    <t>Điện lực Lai Châu</t>
  </si>
  <si>
    <t xml:space="preserve"> Đang thực hiện</t>
  </si>
  <si>
    <t>Xã Khoen On, Xã Tà Mung</t>
  </si>
  <si>
    <t>Công ty TNHH Thăng Long</t>
  </si>
  <si>
    <t>Đường dây 110kV mạnh 2 từ TBA 220kV Than Uyên-TBA 110kV Than Uyên</t>
  </si>
  <si>
    <t xml:space="preserve">Đường dây 110KV Khao Mang - Than Uyên và mở rộng ngăn lộ tại trạm 110KV Than Uyên </t>
  </si>
  <si>
    <t>Xã Khoen On, Tà Mung</t>
  </si>
  <si>
    <t>Tổng công ty điện Miền bắc</t>
  </si>
  <si>
    <t>Nhà trực vận hành điện lực cụm xã Ta gia, Khoen On</t>
  </si>
  <si>
    <t>Nhà trực vận hành điện lực cụm xã Tà Hừa, Pha Mu</t>
  </si>
  <si>
    <t>1.8</t>
  </si>
  <si>
    <t>Đất công trình bưu chính, viễn thông</t>
  </si>
  <si>
    <t>1.9</t>
  </si>
  <si>
    <t>Đất cơ sở y tế</t>
  </si>
  <si>
    <t>Trung tâm Y tế Than Uyên</t>
  </si>
  <si>
    <t>1.10</t>
  </si>
  <si>
    <t>1.11</t>
  </si>
  <si>
    <t>Đất ở tại đô thị (khu dân cư mới, khu đô thị mới)</t>
  </si>
  <si>
    <t>1.12</t>
  </si>
  <si>
    <t>Đất ở tại nông thôn (khu dân cư mới)</t>
  </si>
  <si>
    <t>Khu vực cần chuyển mục đích sử dụng đất để thực hiện việc nhận chuyển nhượng, thuê quyền sử dụng đất, nhận góp vốn bằng quyền sử dụng đất</t>
  </si>
  <si>
    <t>Đất cơ sở sản xuất phi nông nghiệp</t>
  </si>
  <si>
    <t>Đất sản xuất vật liệu xây dựng, làm đồ gốm</t>
  </si>
  <si>
    <t>Hộ gia đình</t>
  </si>
  <si>
    <t>Đất thương mại - dịch vụ</t>
  </si>
  <si>
    <t>Xây dựng điểm thương mại dich vụ Mường kim, Mường Cang</t>
  </si>
  <si>
    <t>Xã Mường Cang, Mường Kim</t>
  </si>
  <si>
    <t>Đất trồng cây hàng năm</t>
  </si>
  <si>
    <t>Chuyển mục đích sang đất trồng cây lâu năm</t>
  </si>
  <si>
    <t>Chuyển mục đích sử dụng đất sang đất trồng chè</t>
  </si>
  <si>
    <t>Xã phúc Than</t>
  </si>
  <si>
    <t>Dự án trồng 5000 ha cây cao su tại huyện Than Uyên và Tân Uyên tỉnh Lai Châu</t>
  </si>
  <si>
    <t>Xã Pha Mu; Mường Mít</t>
  </si>
  <si>
    <t>2.7</t>
  </si>
  <si>
    <t>Trồng và phát triển cây mắc ca và cây lâm nghiệp khác tại xã Pha Mu, huyện Than Uyên, tỉnh Lai Châu</t>
  </si>
  <si>
    <t>2.8</t>
  </si>
  <si>
    <t>2.9</t>
  </si>
  <si>
    <t>Đấu giá, giao đất, cho thuê quỹ đất do UBND xã Quản lý</t>
  </si>
  <si>
    <t>Thực hiện Đấu giá, giao đất, cho thuê quỹ đất do UBND xã quản lý</t>
  </si>
  <si>
    <t>NNP</t>
  </si>
  <si>
    <t>2.10</t>
  </si>
  <si>
    <t>2.11</t>
  </si>
  <si>
    <t xml:space="preserve">Xã Mường Than </t>
  </si>
  <si>
    <t>**</t>
  </si>
  <si>
    <t>Đã thực hiện</t>
  </si>
  <si>
    <t>Trụ sở Công an xã Phúc Than</t>
  </si>
  <si>
    <t>Điều chỉnh quy mô từ 0,21 về 0,19</t>
  </si>
  <si>
    <t>Đường nội đồng sản xuất vùng chè bản Loong Co phày xã Mường Cang</t>
  </si>
  <si>
    <t>Điều chỉnh từ 1,19 xuống còn 0,89 ha</t>
  </si>
  <si>
    <t>Điều chỉnh tăng từ 0,55 lên 0,87</t>
  </si>
  <si>
    <t>Điều chỉnh diện tích từ 0,27 còn 0,22</t>
  </si>
  <si>
    <t>Hạ tầng đô thị thị trấn Than Uyên, huyện Than Uyên</t>
  </si>
  <si>
    <t xml:space="preserve">Cải tạo nâng cấp khuôn viên hồ Giai đoạn 5; lát hành lang 1 số tuyến đường thị trấn Than Uyên </t>
  </si>
  <si>
    <t>LUC 0,21 ha</t>
  </si>
  <si>
    <t>DVH 0,06 ha</t>
  </si>
  <si>
    <t>LUC 0,3 ha</t>
  </si>
  <si>
    <t>DGD 2,4 ha</t>
  </si>
  <si>
    <t>DGD 0,65 ha</t>
  </si>
  <si>
    <t>DGD 0,15 ha</t>
  </si>
  <si>
    <t>DGD 0,16 ha</t>
  </si>
  <si>
    <t>DGD 0,24 ha</t>
  </si>
  <si>
    <t>DGD 0,07 ha</t>
  </si>
  <si>
    <t>DGD 0,06 ha</t>
  </si>
  <si>
    <t>DGD 0,77 ha</t>
  </si>
  <si>
    <t>DGD 0,28 ha</t>
  </si>
  <si>
    <t>DGD 0,13 ha</t>
  </si>
  <si>
    <t>DGD 0,12 ha</t>
  </si>
  <si>
    <t>DGD 0,59 ha</t>
  </si>
  <si>
    <t>DGD 0,11 ha</t>
  </si>
  <si>
    <t>DGD 0,02 ha</t>
  </si>
  <si>
    <t>DGD 0,75 ha</t>
  </si>
  <si>
    <t>DGD 1,1 ha</t>
  </si>
  <si>
    <t>DGD 0,23 ha</t>
  </si>
  <si>
    <t>DGD 0,19 ha</t>
  </si>
  <si>
    <t>DGD 0,27 ha</t>
  </si>
  <si>
    <t>DGD 0,58 ha</t>
  </si>
  <si>
    <t>DGD 0,3 ha</t>
  </si>
  <si>
    <t>DGD 2,16 ha</t>
  </si>
  <si>
    <t>DGD 0,44 ha</t>
  </si>
  <si>
    <t>DGD 0,41 ha</t>
  </si>
  <si>
    <t>DGD 0,21 ha</t>
  </si>
  <si>
    <t>DGD 0,08 ha</t>
  </si>
  <si>
    <t>DGD 0,03 ha</t>
  </si>
  <si>
    <t>DGD 0,05 ha</t>
  </si>
  <si>
    <t>DGD 0,25 ha</t>
  </si>
  <si>
    <t>DGD 0,1 ha</t>
  </si>
  <si>
    <t>DGD 0,52 ha</t>
  </si>
  <si>
    <t>DGD 0,86 ha</t>
  </si>
  <si>
    <t>DGD 0,78 ha</t>
  </si>
  <si>
    <t>DGD 0,39 ha</t>
  </si>
  <si>
    <t>DGD 0,46 ha</t>
  </si>
  <si>
    <t>DGD 0,92 ha</t>
  </si>
  <si>
    <t>DGD 1,12 ha</t>
  </si>
  <si>
    <t>DGD 0,26 ha</t>
  </si>
  <si>
    <t>DGD 0,18 ha</t>
  </si>
  <si>
    <t>DGD 1,14 ha</t>
  </si>
  <si>
    <t>DGD 0,09 ha</t>
  </si>
  <si>
    <t>DGD 0,14 ha</t>
  </si>
  <si>
    <t>DYT 0,29 ha</t>
  </si>
  <si>
    <t>DYT 0,17 ha</t>
  </si>
  <si>
    <t>DYT 0,22 ha</t>
  </si>
  <si>
    <t>DYT 0,65 ha</t>
  </si>
  <si>
    <t>BCS 0,04 ha</t>
  </si>
  <si>
    <t>CSD 0,04 ha</t>
  </si>
  <si>
    <t>HNK 1,86 ha</t>
  </si>
  <si>
    <t>RSX 1 ha</t>
  </si>
  <si>
    <t>RSX 0,3 ha</t>
  </si>
  <si>
    <t>DCS 6 ha</t>
  </si>
  <si>
    <t>DCS 65 ha</t>
  </si>
  <si>
    <t>DCS 32,75 ha</t>
  </si>
  <si>
    <t>DCS 6,93 ha</t>
  </si>
  <si>
    <t>DCS 22,86 ha</t>
  </si>
  <si>
    <t>DCS 90,52 ha</t>
  </si>
  <si>
    <t>DCS 5,22 ha</t>
  </si>
  <si>
    <t>DCS 2,5 ha</t>
  </si>
  <si>
    <t>DCS 13,8 ha</t>
  </si>
  <si>
    <t>DCS 29,78 ha</t>
  </si>
  <si>
    <t>DCS 2,04 ha</t>
  </si>
  <si>
    <t>DCS 45 ha</t>
  </si>
  <si>
    <t>DCS 23 ha</t>
  </si>
  <si>
    <t>DCS 2,79 ha</t>
  </si>
  <si>
    <t>DCS 1 ha</t>
  </si>
  <si>
    <t>CSD 11 ha</t>
  </si>
  <si>
    <t>Có</t>
  </si>
  <si>
    <t>không</t>
  </si>
  <si>
    <t>LUC 0,14 ha; LUK 0,21 ha; HNK 0,42 ha; CLN 0,14 ha; ONT 0,07 ha; DGT 0,07 ha</t>
  </si>
  <si>
    <t xml:space="preserve">HNK 0,03 ha; RSX 0,19 ha </t>
  </si>
  <si>
    <t>BHK 0,065 ha; ODT 0,02 ha; DGT 0,1 ha; DCS 0,77 ha</t>
  </si>
  <si>
    <t>Ktra</t>
  </si>
  <si>
    <t>NQ</t>
  </si>
  <si>
    <t>Có quyết định thu hồi đất 2 lần. Đang thực hiện.</t>
  </si>
  <si>
    <t>Đang thực hiện. Đang ra thông báo thu hồi đất</t>
  </si>
  <si>
    <t>Quá hạn 3 năm</t>
  </si>
  <si>
    <t>Qúa hạn 3 năm</t>
  </si>
  <si>
    <t>Trụ sở Công an xã Mường Than</t>
  </si>
  <si>
    <t>Điều chỉnh loại đất lấy vào, diện tích theo văn bản số 4549/CAT-PH10 của Công an tỉnh Lai Châu</t>
  </si>
  <si>
    <t>Điều chỉnh lại loại đất lấy vào, diện tích theo qđ số 1219</t>
  </si>
  <si>
    <t>Điều chỉnh loại đất lấy vào (DGT, BCS) của ban dân dụng tỉnh theo văn bản số 672/BQLDA-KHTC</t>
  </si>
  <si>
    <t>Điều chỉnh diện tích, loại đất lấy vào theo QĐ 902</t>
  </si>
  <si>
    <t>Điều chỉnh diện tích, loại đất lấy vào theo QĐ 902/UBND</t>
  </si>
  <si>
    <t>Đang TH</t>
  </si>
  <si>
    <t xml:space="preserve">Đang TH thủ tục chỉnh lý </t>
  </si>
  <si>
    <t>Đang thực hiện. Có qd giao đất của tỉnh. Đã thực hiện đấu giá</t>
  </si>
  <si>
    <t>xã Mường Than</t>
  </si>
  <si>
    <t>Đường giao thông vùng cây gỗ lớn các xã Mường Mít, Ta Gia</t>
  </si>
  <si>
    <t>Đường giao thông vùng Quế các xã Mường Mít, Mường Kim, Ta Gia huyện Than Uyên</t>
  </si>
  <si>
    <t xml:space="preserve">Đường giao thông vùng Quế các xã Mường Kim, Ta Gia huyện Than Uyên </t>
  </si>
  <si>
    <t>Đường giao thông vùng Chè xã Mường Kim, Tà Mung huyện Than Uyên tỉnh Lai Châu</t>
  </si>
  <si>
    <t>Đường giao thông vùng Chè xã Ta Gia, Khoen On huyện Than Uyên tỉnh Lai Châu</t>
  </si>
  <si>
    <t>Đường giao thông vùng Chè xã Pha Mu, Tà Hừa huyện Than Uyên tỉnh Lai Châu</t>
  </si>
  <si>
    <t>Ta Gia</t>
  </si>
  <si>
    <t>Mường Kim, Tà Mung</t>
  </si>
  <si>
    <t>Ta Gia, Khoen On</t>
  </si>
  <si>
    <t>Tà Hừa, Pha Mu</t>
  </si>
  <si>
    <t>Đang thực hiện thu hồi (Kê khai, kiểm đếm xong)</t>
  </si>
  <si>
    <t>Đang thực hiện thu hồi (Kê khai, kiểm đếm xong) Bổ sung thêm loại đât ONT: 0,02 ha tại các xã Mường Than 0,01 ha; Mường Kim 25m2; Khoen on 25m2; Tà Mung 50m2.</t>
  </si>
  <si>
    <t>Bổ sung thêm loại đất ODT 6 m2; BCS 4 m2; NTS 10 m2; DSH 2 m2; DVH 2 m2; DGD 6 m2; DCS 6 m2)</t>
  </si>
  <si>
    <t>Rà soát với phòng TNMT và các cơ quan đơn vị</t>
  </si>
  <si>
    <t>TRÙNG 109</t>
  </si>
  <si>
    <t>CÓ GIẢM DIỆN TÍCH KHÔNG?</t>
  </si>
  <si>
    <t>GIẢM DIỆN TÍCH DO TRÙNG TTPTQD DKY MỚI</t>
  </si>
  <si>
    <t>ĐIỀU CHỈNH ĐƯỜNG VÀO ĐỒI HẠNH PHÚC</t>
  </si>
  <si>
    <t>CÓ ĐIỀU CHỈNH KHÔNG?</t>
  </si>
  <si>
    <t>CHƯA CÓ VỊ TRÍ</t>
  </si>
  <si>
    <t>ok</t>
  </si>
  <si>
    <t>bản đồ QH 803 đã có nhưng nay điều chỉnh lại hướng tuyến</t>
  </si>
  <si>
    <t>bản đồ QH 803 chưa có</t>
  </si>
  <si>
    <t>OK</t>
  </si>
  <si>
    <t>Qúa hạn 3 năm. Nhưng đã thu hồi đất xong giao cho TTQĐ</t>
  </si>
  <si>
    <t>giảm diện tích so với KH22</t>
  </si>
  <si>
    <t>Xem lại, trùng</t>
  </si>
  <si>
    <t>DYT 0,40 ha</t>
  </si>
  <si>
    <t>Qúa hạn 3 năm. Đăng ký bổ sung theo đky nhu cầu của xã</t>
  </si>
  <si>
    <t>Đăng ký bổ sung theo văn bản của xã</t>
  </si>
  <si>
    <t>Đất trụ sở cơ quan</t>
  </si>
  <si>
    <t>Trụ sở UBND xã Ta Gia</t>
  </si>
  <si>
    <t>Bổ sung theo văn bản của xã</t>
  </si>
  <si>
    <t>Đăng ký mới 2023: 0,12 ha ( HNK 0,06; LUC 0,03; NTS 0,03)</t>
  </si>
  <si>
    <t>Đăng ký mới 2023: 0,31 ha (HNK 0,24; LUK 0,07)</t>
  </si>
  <si>
    <t>Năm 2022 đã thực hiện 216,3 m2 BHK. Đăng ký mới 2023 0,2 ha: HNK 0,19; NTS 0,01</t>
  </si>
  <si>
    <t>Năm 2022 đã thực hiện 649 m2 BHK. Đăng ký mới 2023 0,71 ha: LUK 0,12; CLN 0,03; HNK 0,34; NTS 0,22</t>
  </si>
  <si>
    <t>Đăng ký mới 2023: 0,24 ha (HNK 0,13; NTS 0,02; LUK 0,09)</t>
  </si>
  <si>
    <t>Năm 2022 đã thực hiện 313,1 m2 BHK. Đăng ký mới 2023: 2,08 ha (HNK 1,69 ha; LUC 0,39 ha)</t>
  </si>
  <si>
    <t>Ghi chú (08.10.22)</t>
  </si>
  <si>
    <t>Mường Mít; Ta Gia</t>
  </si>
  <si>
    <t>xã Mường Mít, Mường Kim, Ta Gia</t>
  </si>
  <si>
    <t>xã Mường Kim, Ta Gia</t>
  </si>
  <si>
    <t>LUC 0,2094 ha; DTL 0,0045 ha; CSD 0,0023 ha; DGT 0,002 ha</t>
  </si>
  <si>
    <t>LUC 0,52 ha; LUK 0,69 ha;HNK 4,49 ha;CLN 0,38 ha; RSX 1,21 ha; RPH 4,21 ha; NTS 0,22 ha; ONT 1,83 ha; TSC 0,02 ha; DGD 0,15 ha; DYT 0,02 ha; DBV 0,01 ha; SKX 0,05 ha;DGT 20,75 ha; DTL 1,4 ha; DNL 0,08 ha; SON 0,12 ha; CSD 4,75 ha</t>
  </si>
  <si>
    <t xml:space="preserve">HNK 0,436 ha; NTD 0,297 ha; CSD 0,152 ha; DGT 0,003 ha </t>
  </si>
  <si>
    <t>Dự án xây dựng khu dân cư 5A-7B, thị trấn Than Uyên, huyện Than Uyên</t>
  </si>
  <si>
    <t>STT</t>
  </si>
  <si>
    <t>LUC 1,38 ha; LUK 0,402 ha; HNK 1,539 ha; CLN 0,144 ha; NTS 0,705 ha; ONT 0,302 ha; SKX 0,328 ha; DGT 0,065 ha; DTL 0,01 ha; NTD 0,003 ha; SON 0,80 ha ; CSD 0,233 ha</t>
  </si>
  <si>
    <t>HNK 0,04 ha; ONT 0,04 ha; CSD 0,04 ha</t>
  </si>
  <si>
    <t>LUC 0,0056 ha; LUK 0,0192 ha; HNK 0,0112 ha; CLN 0,004 ha; NTS 0,0012 ha; ONT 0,0012 ha; CSD 0,01760 ha</t>
  </si>
  <si>
    <t>LUC 0,12 ha; HNK 1,2 ha; CLN 0,2 ha; RSX 0,35 ha; NTS 0,35 ha; DGT 0,01 ha; DTL 0,1 ha; SON 0,08 ha; CSD 0,08 ha</t>
  </si>
  <si>
    <t>LUC 0,18 ha; NTS 0,08 ha; ONT 0,02 ha; CSD 0,02 ha</t>
  </si>
  <si>
    <t>RSX 1 ha; CSD 1,5 ha</t>
  </si>
  <si>
    <t>RSX 5 ha; CSD 120 ha</t>
  </si>
  <si>
    <t>RSX 1 ha; CSD 10 ha</t>
  </si>
  <si>
    <t>RSX 2 ha; CSD 20 ha</t>
  </si>
  <si>
    <t>CSD 6 ha</t>
  </si>
  <si>
    <t>CSD 65 ha</t>
  </si>
  <si>
    <t>RSX 5 ha; CSD 80 ha</t>
  </si>
  <si>
    <t>RSX 5 ha; CSD 110 ha</t>
  </si>
  <si>
    <t>RSX 3,0 ha; CSD 30 ha</t>
  </si>
  <si>
    <t>CSD 18,50 ha</t>
  </si>
  <si>
    <t>CSD 2,6 ha</t>
  </si>
  <si>
    <t>CSD 1,73 ha</t>
  </si>
  <si>
    <t>CSD 84,27 ha</t>
  </si>
  <si>
    <t>CSD 0,22 ha</t>
  </si>
  <si>
    <t>CSD 1 ha</t>
  </si>
  <si>
    <t>CSD 12,68 ha</t>
  </si>
  <si>
    <t>CSD 26,8 ha</t>
  </si>
  <si>
    <t>CSD 0,54 ha</t>
  </si>
  <si>
    <t>CSD 20 ha</t>
  </si>
  <si>
    <t>CSD 2,79 ha</t>
  </si>
  <si>
    <t>ONT 0,02 ha</t>
  </si>
  <si>
    <t>Đăng ký mới 2023: 0,47 ha (RSX 0,09; HNK 0,30; LUC 0,08)</t>
  </si>
  <si>
    <t>ODT 0,0006 ha; CSD 0,001 ha; DVH 0,0004 ha; NTS 0,001 ha; DGD 0,0006 ha</t>
  </si>
  <si>
    <t>HNK 0,08 ha</t>
  </si>
  <si>
    <t>CSD 0,01 ha</t>
  </si>
  <si>
    <t>TSC 0,4 ha</t>
  </si>
  <si>
    <t xml:space="preserve">LUC 0,02 ha; LUK 0,02 ha; HNK 0,23 ha; RSX 0,46 ha; DTL 0,15 ha; CSD 0,32 ha; </t>
  </si>
  <si>
    <t>LUC 0,03 ha; LUK 0,02 ha; NTS 0,25 ha, CSD 0,31 ha; HNK 0,2 ha; RSX 0,2 ha; CLN 0,19 ha</t>
  </si>
  <si>
    <t>LUC 0,05 ha; LUK 0,1 ha; HNK 0,19 ha; RSX 0,5 ha; CSD0,87 ha; CLN 0,04 ha</t>
  </si>
  <si>
    <t>LUC 0,05 ha; LUK 0,08 ha; NHK 0,38 ha; CLN 0,97 ha; NTS 0,2 ha; DTL 0,04 ha; CSD 4,61 ha</t>
  </si>
  <si>
    <t>LUC 0,05 ha; LUK 0,05 ha; HNK 2,28 ha; CLN 0,33 ha; CSD 1,72 ha; RSX 0,07 ha</t>
  </si>
  <si>
    <t>HNK 0,23 ha; CLN 0,41 ha; CSD 3,86 ha; RSX 0,3 ha</t>
  </si>
  <si>
    <t>RPH 1 ha</t>
  </si>
  <si>
    <t>HNK 4,5 ha</t>
  </si>
  <si>
    <t xml:space="preserve">HNK 0,2121 ha; CLN 0,0002 ha; NTS 0,1109 ha; ONT 0,0828 ha; DVH 0,0860 ha; DGT 0,1519 ha; SON 0,0032 ha; BCS 0,0751 ha </t>
  </si>
  <si>
    <t>CSD 0,1 ha</t>
  </si>
  <si>
    <t>Đường sản xuất bản Noong Quài, kè sạt lở đường Huổi Cầy, xã Ta Gia, huyện Than Uyên</t>
  </si>
  <si>
    <t>RSX 0,5 ha, LUC 0,05 ha, LUK 0,05 ha, CSD 0,7 ha; CLN 0,25 ha, HNK 0,25 ha</t>
  </si>
  <si>
    <t>Đất chợ</t>
  </si>
  <si>
    <t>DCH</t>
  </si>
  <si>
    <t>LUK 0,03 ha; LUC 0,01 ha</t>
  </si>
  <si>
    <t>Tà Mung</t>
  </si>
  <si>
    <t>Chợ xã Tà Mung, huyện Than Uyên</t>
  </si>
  <si>
    <t>Công trình dạng tuyến</t>
  </si>
  <si>
    <t>Tờ số 75</t>
  </si>
  <si>
    <t>Tờ số 17</t>
  </si>
  <si>
    <t>Tờ số 34</t>
  </si>
  <si>
    <t>Tờ số 80</t>
  </si>
  <si>
    <t>Thửa 59, tờ 82</t>
  </si>
  <si>
    <t>Thửa 32, tờ 163</t>
  </si>
  <si>
    <t>Thửa 58, tờ 82</t>
  </si>
  <si>
    <t>Tờ số 16</t>
  </si>
  <si>
    <t>Thửa 496, tờ 15</t>
  </si>
  <si>
    <t>Tờ số 18</t>
  </si>
  <si>
    <t>Thửa 23, tờ 47</t>
  </si>
  <si>
    <t>Tờ số 112</t>
  </si>
  <si>
    <t>Thửa 154, tờ 111</t>
  </si>
  <si>
    <t>Tờ số 69</t>
  </si>
  <si>
    <t>Tờ số 121</t>
  </si>
  <si>
    <t>Thửa 9, tờ 115</t>
  </si>
  <si>
    <t>Tờ số 74</t>
  </si>
  <si>
    <t>Tờ số 38</t>
  </si>
  <si>
    <t>Tờ số 110</t>
  </si>
  <si>
    <t>Tờ số 82</t>
  </si>
  <si>
    <t>Tờ số 107</t>
  </si>
  <si>
    <t>Thửa 77, tờ 90</t>
  </si>
  <si>
    <t>Tờ số 95</t>
  </si>
  <si>
    <t>Tờ số 81</t>
  </si>
  <si>
    <t>Tờ số 55</t>
  </si>
  <si>
    <t>Tờ số 90</t>
  </si>
  <si>
    <t>Tờ số 65</t>
  </si>
  <si>
    <t>Tờ số 87</t>
  </si>
  <si>
    <t>Thửa 97, tờ 58</t>
  </si>
  <si>
    <t>Tờ số 28</t>
  </si>
  <si>
    <t>Tờ số 45</t>
  </si>
  <si>
    <t>Tờ số 22</t>
  </si>
  <si>
    <t>Thửa 36, tờ 15</t>
  </si>
  <si>
    <t>Thửa 29, tờ 25</t>
  </si>
  <si>
    <t>Tờ số 25</t>
  </si>
  <si>
    <t>Tờ số 13</t>
  </si>
  <si>
    <t>Tờ số 58</t>
  </si>
  <si>
    <t>Tờ số 9</t>
  </si>
  <si>
    <t>Tờ số 09</t>
  </si>
  <si>
    <t>Tờ số 08</t>
  </si>
  <si>
    <t>Tờ số 23</t>
  </si>
  <si>
    <t>Tờ số 52</t>
  </si>
  <si>
    <t>Tờ số 24</t>
  </si>
  <si>
    <t>Tờ số 10</t>
  </si>
  <si>
    <t>Tờ số 77</t>
  </si>
  <si>
    <t>Tờ số 48</t>
  </si>
  <si>
    <t>Thửa 76, tờ 25</t>
  </si>
  <si>
    <t>Tờ số 40</t>
  </si>
  <si>
    <t>Tờ số 19, 21</t>
  </si>
  <si>
    <t>Tờ số 24, 30-34, 42-45, 47</t>
  </si>
  <si>
    <t>Tờ 32</t>
  </si>
  <si>
    <t>Bản Nậm Mở</t>
  </si>
  <si>
    <t>Bản Đán Tọ</t>
  </si>
  <si>
    <t>Bản Mùi, bản Nậm Mở</t>
  </si>
  <si>
    <t>Bản Nậm Pắt</t>
  </si>
  <si>
    <t>Bản Lướt</t>
  </si>
  <si>
    <t>Tờ số 36</t>
  </si>
  <si>
    <t>Tờ số 92</t>
  </si>
  <si>
    <t>Tờ số 82; 83; 88; 89; 93; 152</t>
  </si>
  <si>
    <t>Tờ số 118</t>
  </si>
  <si>
    <t>Tờ số 32</t>
  </si>
  <si>
    <t>Khu 9</t>
  </si>
  <si>
    <t>Khu 5B</t>
  </si>
  <si>
    <t>Tờ 14</t>
  </si>
  <si>
    <t>Tờ 38; 39; 40; 49</t>
  </si>
  <si>
    <t>Bản Huổi Hằm</t>
  </si>
  <si>
    <t>Tờ số 62</t>
  </si>
  <si>
    <t>Bản On</t>
  </si>
  <si>
    <t>Bản On 1</t>
  </si>
  <si>
    <t>Bản Mùi</t>
  </si>
  <si>
    <t>Bản Củng</t>
  </si>
  <si>
    <t>Bản Mè</t>
  </si>
  <si>
    <t>Bản Co Cai</t>
  </si>
  <si>
    <t>Bản Cáp Na 1</t>
  </si>
  <si>
    <t>Bản Cáp Na 3</t>
  </si>
  <si>
    <t>Bản Hua Chít</t>
  </si>
  <si>
    <t>Bản Pá Khoang</t>
  </si>
  <si>
    <t>Bản Phường</t>
  </si>
  <si>
    <t>Bản Sam Sẩu</t>
  </si>
  <si>
    <t>Bản đồ hiện trạng xã Mường Mít, Mường Cang, Ta Gia; Khoen On</t>
  </si>
  <si>
    <t>Bản đồ hiện trạng xã Phúc Than</t>
  </si>
  <si>
    <t>Bản đồ hiện trạng xã</t>
  </si>
  <si>
    <t>Bản đồ hiện trạng thị trấn</t>
  </si>
  <si>
    <t>Dự án xây dựng khu dân cư nông thôn mới (tạo quỹ đất ở để đấu giá quyền sử dụng đất dọc ven đường QL32), xã Mường Than, huyện Than Uyên (Giai đoạn 2) (Bổ sung)</t>
  </si>
  <si>
    <t>Đấu giá, tái định cư, giao đất có thu tiền sử dụng đất tại khu 8, thị trấn Than Uyên</t>
  </si>
  <si>
    <t>Bản đồ địa chính</t>
  </si>
  <si>
    <t>Đăng ký mới 2023: 1,82 ha (NTS 0,05; RSX 0,06; RTP 0,86; LUC 0,01; HNK 0,84), dự phòng 2000 m2</t>
  </si>
  <si>
    <t>Không đăng ký 2023, dự phòng 0,1 ha</t>
  </si>
  <si>
    <t>Đăng ký 02 trường hợp nhưng k phù hợp quy hoạch, dự phòng 0,1</t>
  </si>
  <si>
    <t>TT</t>
  </si>
  <si>
    <t>Chỉ tiêu sử dụng đất</t>
  </si>
  <si>
    <t>(6)=(5)-(4)</t>
  </si>
  <si>
    <t>Tổng diện tích</t>
  </si>
  <si>
    <t>Đất nông nghiệp</t>
  </si>
  <si>
    <t>Trong đó:</t>
  </si>
  <si>
    <t>Đất trồng lúa</t>
  </si>
  <si>
    <t>LUA</t>
  </si>
  <si>
    <t>Trong đó: Đất chuyên trồng lúa nước</t>
  </si>
  <si>
    <t>Đất rừng đặc dụng</t>
  </si>
  <si>
    <t>RDD</t>
  </si>
  <si>
    <t>Trong đó: đất có rừng sản xuất là rừng tự nhiên</t>
  </si>
  <si>
    <t>RSN</t>
  </si>
  <si>
    <t>Đất phi nông nghiệp</t>
  </si>
  <si>
    <t>PNN</t>
  </si>
  <si>
    <t>Đất quốc phòng</t>
  </si>
  <si>
    <t>Đất an ninh</t>
  </si>
  <si>
    <t>Đất khu công nghiệp</t>
  </si>
  <si>
    <t>SKK</t>
  </si>
  <si>
    <t>Đất thương mại, dịch vụ</t>
  </si>
  <si>
    <t>Đất sử dụng cho hoạt động khoáng sản</t>
  </si>
  <si>
    <t>SKS</t>
  </si>
  <si>
    <t>Đất phát triển hạ tầng cấp quốc gia, cấp tỉnh, cấp huyện, cấp xã</t>
  </si>
  <si>
    <t>DHT</t>
  </si>
  <si>
    <t>-</t>
  </si>
  <si>
    <t>Đất xây dựng cơ sở y tế</t>
  </si>
  <si>
    <t>Đất xây dựng cơ sở giáo dục và đào tạo</t>
  </si>
  <si>
    <t>Đất xây dựng cơ sở thể dục thể thao</t>
  </si>
  <si>
    <t>Đất có di tích lịch sử - văn hóa</t>
  </si>
  <si>
    <t>DDT</t>
  </si>
  <si>
    <t>Đất bãi thải, xử lý chất thải</t>
  </si>
  <si>
    <t>DRA</t>
  </si>
  <si>
    <t>Đất cơ sở tôn giáo</t>
  </si>
  <si>
    <t>TON</t>
  </si>
  <si>
    <t>Đất làm nghĩa trang, nhà tang lễ, nhà hỏa táng</t>
  </si>
  <si>
    <t>Đất danh lam thắng cảnh</t>
  </si>
  <si>
    <t>DDL</t>
  </si>
  <si>
    <t>2.12</t>
  </si>
  <si>
    <t>Đất xây dựng trụ sở cơ quan</t>
  </si>
  <si>
    <t>2.13</t>
  </si>
  <si>
    <t>Đất xây dựng trụ sở của tổ chức sự nghiệp</t>
  </si>
  <si>
    <t>DTS</t>
  </si>
  <si>
    <t>Đất chưa sử dụng</t>
  </si>
  <si>
    <t>Cấp điện cho các thôn bản chưa có điện tỉnh Lai châu</t>
  </si>
  <si>
    <t>Giảm bán kính cấp điện, chống quá tải cho các TBA: Than Uyên 2.1, Sam Sẩu, Én Nọi và cải tạo, mở rộng phạm vi cấp điện cho các TBA Than Uyên 1, Than Uyên 3, huyện Than Uyên năm 2020</t>
  </si>
  <si>
    <t>TSC 0,0719 ha; NTS 0,066 ha; HNK 0,0398 ha; DGT 0,0124 ha</t>
  </si>
  <si>
    <t>CSD 0,16 ha</t>
  </si>
  <si>
    <t>Giảm bán kính cấp điện, nâng cao chất lượng điện áp cuối nguồn và mở rộng phạm vi cấp điện cho các TBA khu vực huyện Tân Uyên và huyện Than Uyên năm 2021 (Bổ sung)</t>
  </si>
  <si>
    <t>Diện tích (ha)</t>
  </si>
  <si>
    <t>III</t>
  </si>
  <si>
    <t>IV</t>
  </si>
  <si>
    <t>Đơn xin chuyển mục đích của hộ gia đình, cá nhân</t>
  </si>
  <si>
    <t>Nâng cấp đường giao thông từ thị trấn Than Uyên đi bãi đỗ xe Pù Quải xã Mường Cang và đi bản Thẩm Phé xã Mường Kim, huyện Than Uyên</t>
  </si>
  <si>
    <t>Mở đường sản xuất vùng chè bản Noong Ma, xã Tà Hừa (đoạn từ trường Mầm non xuống khu sản xuất)</t>
  </si>
  <si>
    <t>Mở đường đường nội đồng bản Noong Ma (khu người Mông) xã Tà Hừa - Ta Gia</t>
  </si>
  <si>
    <t>Đường sản xuất từ Tàng Lỏng - Huổi Luồng - Đông Mạt - Phiêng Mạt bản Gia xã Ta Gia</t>
  </si>
  <si>
    <t>Đường ra khu sản xuất bản Noong Quang xã Khoen On</t>
  </si>
  <si>
    <t>Nâng cấp đường xuống bến thuyền bản Chát xã Mường Kim, huyện Than Uyên</t>
  </si>
  <si>
    <t>Đường sản xuất Chăm Cáy, bản Đắc</t>
  </si>
  <si>
    <t>Nâng cấp các tuyến đường nội bản Thẩm Phé xã Mường Kim</t>
  </si>
  <si>
    <t>Làm mới dường nội đồng bán Hua Đán xã Khoen On</t>
  </si>
  <si>
    <t>Đưòng nội đồng bản On đi Phiêng Mựt xã Khoen On</t>
  </si>
  <si>
    <t>Đường sản xuất vùng chè bản Đắc xã Hua Nà</t>
  </si>
  <si>
    <t>Đường nội đồng Pá Khoang xã Pha Mu</t>
  </si>
  <si>
    <t>Đường nội đồng bản Mường xã Mường Than</t>
  </si>
  <si>
    <t>Đường nội bản Nà Dân xã Mường Kim</t>
  </si>
  <si>
    <t>CLN 0,13 ha; CSD 0,27 ha</t>
  </si>
  <si>
    <t>RSX 0,09 ha; CSD 0,69 ha; CLN 0,1 ha; HNK 0,32 ha</t>
  </si>
  <si>
    <t>LUK 0,1 ha; LUC 0,42 ha; HNK 0,15 ha; CLN 0,40 ha; RSX 0,84 ha; CSD 1,29 ha</t>
  </si>
  <si>
    <t>RSX 2,39 ha; CSD 0,47 ha; LUC 0,1 ha; LUK 0,1 ha; HNK 0,3 ha; CLN 0,24 ha</t>
  </si>
  <si>
    <t>HNK 0,35 ha; CSD 0,5 ha</t>
  </si>
  <si>
    <t>NHK 0,25ha; ; CLN 0,01;CSD 0,35ha</t>
  </si>
  <si>
    <t>NHK 0,15 ha; ; LUC  0,01ha; SON 0,14; CSD 0,15 ha</t>
  </si>
  <si>
    <t>LUK 0,21 ha; ; LUN  0,1ha; BHK 0,085ha; CLN 0,015ha; RSX 0,01ha;   CSD 0,05 ha</t>
  </si>
  <si>
    <t>LUC 0,3 ha; ; NHK0,035ha; CLN 0,05ha; NTS 0,01ha; SON 0,1 ha   CSD 0,16 ha</t>
  </si>
  <si>
    <t>LUC 0,05 ha; BHK 0,04ha; CLN 0,14ha; NTS 0,02ha; CSD 0,07 ha; RSX 0,38 ha</t>
  </si>
  <si>
    <t>NHK 0,05ha; CSD 1,2 ha</t>
  </si>
  <si>
    <t>LUC 0,06; NHK0,15 ha; CLN 0,12; RSX 0,05ha;  CSD 0,65 ha</t>
  </si>
  <si>
    <t xml:space="preserve"> NHK0,29 ha;  CSD 0,22 ha</t>
  </si>
  <si>
    <t xml:space="preserve"> NHK 1,9 ha;  CSD 0,29 ha</t>
  </si>
  <si>
    <t>LUC 0,163</t>
  </si>
  <si>
    <t>NKH 0,5 ha; BHK 0,4 ha; ONT 0,03 ha</t>
  </si>
  <si>
    <t>Thị trấn Than Uyên, Mường Kim, Mường Cang</t>
  </si>
  <si>
    <t>Xã Tà Hừa; Ta Gia</t>
  </si>
  <si>
    <t xml:space="preserve"> Xã Mường Cang</t>
  </si>
  <si>
    <t>xã Tà Hừa</t>
  </si>
  <si>
    <t>xã Khoen On</t>
  </si>
  <si>
    <t>xã Hua Nà</t>
  </si>
  <si>
    <t>xã Pha Mu</t>
  </si>
  <si>
    <t>Sắp xếp ổn định dân cư xen ghép vùng đặc biệt khó khăn tại xã Tà Mung</t>
  </si>
  <si>
    <t>LUN 1,68 ha; LUK 0,21ha; BHK 0,08 ha</t>
  </si>
  <si>
    <t>Kè suối Nậm Lưng bảo vệ đất lúa và dân cư bàn Là 1, Là 2 xã Mường Kim</t>
  </si>
  <si>
    <t>Nâng cấp, sửa chữa nước sinh hoạt bản Ngã Ba Mường Kim xã Mường Kim</t>
  </si>
  <si>
    <t xml:space="preserve"> LUC  0,21ha; SON 0,2; </t>
  </si>
  <si>
    <t>NHK 0,004 ha</t>
  </si>
  <si>
    <t>LUC 0,06 ha; BHK 0,03 ha; SON 0,1 ha;  CSD 0,08 ha</t>
  </si>
  <si>
    <t>Đường dây 35kv đấu nối Thuỷ điện Mường Mít vào lưới điện Quốc gia</t>
  </si>
  <si>
    <t>Vùng nông nghiệp khác xã Pha Mu</t>
  </si>
  <si>
    <t>1.13</t>
  </si>
  <si>
    <t>Nghị quyết số 51/NQ-HĐND ngày 15/9/2021 của HĐND tỉnh Lai Châu, chuyển tiếp KH2023</t>
  </si>
  <si>
    <t>Chuyển tiếp, Điều chỉnh diện tích, loại đất</t>
  </si>
  <si>
    <t>HNK 0,27 ha; RPH 0,47 ha</t>
  </si>
  <si>
    <t>Bản Thẳm Phé, Bản Pù Qủai</t>
  </si>
  <si>
    <t>Đất trồng cây hàng năm khác</t>
  </si>
  <si>
    <t>Đất nuôi trồng thủy sản</t>
  </si>
  <si>
    <t>2.14</t>
  </si>
  <si>
    <t>Đất sông, ngòi, kênh, rạch, suối</t>
  </si>
  <si>
    <t>2.15</t>
  </si>
  <si>
    <t>Đất có mặt nước chuyên dùng</t>
  </si>
  <si>
    <t>Cơ cấu (%)</t>
  </si>
  <si>
    <t>Tờ 30</t>
  </si>
  <si>
    <t>Tờ 17; 18; 23; 24</t>
  </si>
  <si>
    <t>Tờ 16; 17; 26; 34; 35</t>
  </si>
  <si>
    <t>Tờ 9; 13; 14; 15; 20</t>
  </si>
  <si>
    <t>Tờ 73; 77; 80</t>
  </si>
  <si>
    <t>Tờ 7; 11; 12</t>
  </si>
  <si>
    <t>Tờ 55</t>
  </si>
  <si>
    <t>Tờ 63</t>
  </si>
  <si>
    <t>Tờ 31; 78</t>
  </si>
  <si>
    <t>Tờ 128, 129 - Bản đồ giao đất lâm nghiệp</t>
  </si>
  <si>
    <t>Nghị quyết số 26/NQ-HĐND ngày 13/7/2023</t>
  </si>
  <si>
    <t>Nâng cấp đường trục đường từ QL32 vào xã Mường Mít huyện Than Uyên</t>
  </si>
  <si>
    <t>LUC 0,02; NHK 0,15; RSX 0,29; NTS 0,01</t>
  </si>
  <si>
    <t>Nâng cấp đường nội bản Hát Nam và đường nội đồng Huổi Lò bản Lào, xã Mường Mít</t>
  </si>
  <si>
    <t>NHK 0,11; RSX 0,11 DCS 0,13</t>
  </si>
  <si>
    <t xml:space="preserve">Đầu tư nhà máy trưng cất tinh dầu quế, chế biến các sản phẩm từ gỗ tại huyện Than Uyên </t>
  </si>
  <si>
    <t xml:space="preserve"> DCS: 0,92ha, LUC:0,21ha, NHK: 0,46ha</t>
  </si>
  <si>
    <t>Nhà máy phân bón hữu cơ và nuôi trồng cây dược liệu tại xã Mường Kim trên địa bàn huyện Than Uyên</t>
  </si>
  <si>
    <t>DCS: 12,98 ha, NHK: 7,84 ha; CLN: 5,44 ha; LUC: 1,36 ha; NTS: 0,01ha; RSX: 6,59 ha</t>
  </si>
  <si>
    <t>Trang trại nuôi lợn công nghệ cao tại xã Mường Kim trên địa bàn huyện Than Uyên</t>
  </si>
  <si>
    <t xml:space="preserve">RPH: 12 ha; RSX 18 ha </t>
  </si>
  <si>
    <t>LUC 0,4 ha</t>
  </si>
  <si>
    <t>Khu ươm và trồng cây dược liệu thân gỗ lớn</t>
  </si>
  <si>
    <t>Xã Pha Mu, Mường Mít, Mường Kim, Tà Hừa, Mường Cang</t>
  </si>
  <si>
    <t>RSX 356,7 ha; RPH 110,5 ha; CSD 145,77 ha; CLN 5,84 ha; HNK 3,76 ha</t>
  </si>
  <si>
    <t>DCS: 36,37 ha</t>
  </si>
  <si>
    <t>Tờ 92</t>
  </si>
  <si>
    <t>Thửa 43; 97, tờ 199</t>
  </si>
  <si>
    <t>Tờ 92; tờ 93; tờ 199</t>
  </si>
  <si>
    <t>Tờ 117, xã Mường Kim; Tờ 131, xã Pha Mu; Tờ 75 xã Mường Cang; Tờ 41 xã Mường Mít</t>
  </si>
  <si>
    <t>Thửa 566; 567; 568; 569;... tờ 69</t>
  </si>
  <si>
    <t>Tờ 31; 32</t>
  </si>
  <si>
    <t>Tờ 20; 21; 29; …</t>
  </si>
  <si>
    <t>Trụ sở công an huyện Than Uyên</t>
  </si>
  <si>
    <t>Tờ 20, thửa 1</t>
  </si>
  <si>
    <t>Chi tiết các trường hợp được thể hiện ở biểu 10a/CH</t>
  </si>
  <si>
    <t>Kè bảo vệ đất lúa bản Phiêng cẩm xã Mường Cang</t>
  </si>
  <si>
    <t>Đường sản xuất từ đập Pom Én đến đầu bản Sen Đông xã Mường Than</t>
  </si>
  <si>
    <t>Mở mới dường nội đồng Pủ Nhung (bản Cáp Na 1) xã Tà Hừa</t>
  </si>
  <si>
    <t>Mở mới, đổ bê tông đường nội đồng bản Muông xã Mường Cang</t>
  </si>
  <si>
    <t>Đánh giá kết quả thực hiện</t>
  </si>
  <si>
    <t>đã ban hành thông báo thu hồi đất</t>
  </si>
  <si>
    <t xml:space="preserve">Đã xây dựng xong, đã ban hành thông báo thu hồi đất, chưa hoàn thiện thủ tục về đất đai </t>
  </si>
  <si>
    <t>Có quyết định thu hồi đất 5 lần. Đang thực hiện.</t>
  </si>
  <si>
    <t>đang thẩm định ra Quyết định thu hồi đất. Đang thực hiện.</t>
  </si>
  <si>
    <t xml:space="preserve">Đang thực hiện thủ tục chỉnh lý </t>
  </si>
  <si>
    <t>Đang thực hiện trình sở hồ sơ</t>
  </si>
  <si>
    <t>đã ban hành thông báo thu hồi đất. Đang thực hiện</t>
  </si>
  <si>
    <t>Đang trình hồ sơ</t>
  </si>
  <si>
    <t>đã có thông báo thu hồi đất. Đang thực hiện</t>
  </si>
  <si>
    <t>đã có Quyết định thu hồi đất địa phận xã Mường Kim. Đang thực hiện</t>
  </si>
  <si>
    <t>đã có QĐ thu hồi đất lần 1. Thông báo BS lần 2. Đang thực hiện</t>
  </si>
  <si>
    <t>đã có QĐ thu hồi đất. Đã thực hiện đấu giá</t>
  </si>
  <si>
    <t>Cửa hàng kinh doanh xăng dầu, gas và các sản phẩm hóa dầu tại xã Phúc Than, huyện Than Uyên</t>
  </si>
  <si>
    <t>Đang thi công</t>
  </si>
  <si>
    <t>có quyết định phê duyệt phương án</t>
  </si>
  <si>
    <t>Đang kiểm đếm</t>
  </si>
  <si>
    <t>Có thông báo thu hồi đất</t>
  </si>
  <si>
    <t>Đang thực hiện thủ tục chuyển mục đích</t>
  </si>
  <si>
    <t>Đã thực hiện (Đã thi công xong, không làm thủ tục giao đất)</t>
  </si>
  <si>
    <t>Đang thực hiện. Có phương án tổ chức đấu giá</t>
  </si>
  <si>
    <t xml:space="preserve"> - Thông báo thu hồi đất số 2960/TB-UBND ngày 17/10/2022; số 2728/TB-UBND ngày 28/8/2023</t>
  </si>
  <si>
    <t>Quyết định số 3513/QĐ-UBND ngày 14/10/2022 về kế hoạch thu hồi đất; Thông báo thu hồi đất số 2964/TB-UBND ngày 17/10/2022</t>
  </si>
  <si>
    <t xml:space="preserve">
- Quyết định thu hồi đất số 1901/QĐ-UBND ngày 28/6/2023 (306.725,70 m2); số 2693/QĐ-UBND ngày 09/8/2023 (676,0 m2);
- Quyết định phê duyệt PABT số 1914/QĐ-UBND ngày 28/6/2023; số 2695/QĐ-UBND ngày 09/8/2023; số 2217/QĐ-UBND ngày 29/8/2022; số 3799/QĐ-UBND ngày 07/11/2022</t>
  </si>
  <si>
    <t xml:space="preserve"> - Quyết định phê duyệt PABT số 2184/QĐ-UBND ngày 28/7/2023;
- Quyết định thu hồi đất số 2172/QĐ-UBND ngày 28/7/2023 (58.581,6 m2)</t>
  </si>
  <si>
    <t>Đang thực hiện trình sở hồ sơ (Tờ trình số 2472/TTr-UBND ngày 08/8/2023 của UBND huyện)</t>
  </si>
  <si>
    <t xml:space="preserve"> - Quyết định thu hồi đất lần 1 số 4723/QĐ-UBND ngày 30/12/2022 (694,4 m2); lần 2 số 3240/QĐ-UBND ngày 25/9/2023 (3.364,10 m2);
- Quyết định phê duyệt PABT số 3247/QĐ-UBND ngày 25/9/2023</t>
  </si>
  <si>
    <t xml:space="preserve"> - Quyết định thu hồi đất số 2393/QĐ-UBND ngày 03/8/2023 (5.027,5 m2); số 52/QĐ-UBND ngày 17/01/2023 (16.774,2 m2);
- Quyết định phê duyệt PABT số 2504/QĐ-UBND ngày 03/8/2023; số 254/QĐ-UBND ngày 17/01/2023; số 2231/QĐ-UBND ngày 01/8/2023</t>
  </si>
  <si>
    <t xml:space="preserve"> - QĐ thu hồi đất số 2381/QĐ-UBND ngày 02/8/2023 (8.875,4 m2)</t>
  </si>
  <si>
    <t xml:space="preserve"> - Quyết định phê duyệt PABT số 2043/QĐ-UBND ngày 13/7/2023;
- Quyết định thu hồi đất số 2024/QĐ-UBND ngày 13/7/2023 (8.994,5 m2)</t>
  </si>
  <si>
    <t>Thông báo thu hôi đất số 349/TB-UBND ngày 21/2/2022 (222 m2)</t>
  </si>
  <si>
    <t>Thông báo thu hôi đất số 425/TB-UBND ngày 24/2/2022 (571,7 m2)</t>
  </si>
  <si>
    <t xml:space="preserve"> - Quyết định phê duyệt PABT số 1857/QĐ-UBND ngày 26/6/2023; số 3588/QĐ-UBND ngày 27/10/2022
- Quyết định thu hồi đất số 4655/QĐ-UBND ngày 30/12/2022; số 3580/QD-UBND ngày 27/10/2022</t>
  </si>
  <si>
    <t xml:space="preserve"> - Quyết định phê duyệt PABT GPMB số 3258/QĐ-UBND ngày 27/9/2022;
- Quyết định thu hồi đất số 3144/QĐ-UBND ngày 27/9/2022 (659 m2)</t>
  </si>
  <si>
    <t>Quyết định thu hồi đất số 2089/QĐ-UBND
ngày 14/7/2021</t>
  </si>
  <si>
    <t>Biểu 10/CH: DANH MỤC CÔNG TRÌNH, DỰ ÁN THỰC HIỆN TRONG NĂM 2024</t>
  </si>
  <si>
    <t>Chuyển tiếp ĐCKH23</t>
  </si>
  <si>
    <t>2023 chuyển 05 TH, tổng 484 m2</t>
  </si>
  <si>
    <t>2023 chuyển 04 TH, tổng 702,6 m2</t>
  </si>
  <si>
    <t>2023 chuyển 02 TH, tổng 465,2 m2</t>
  </si>
  <si>
    <t>2023 chuyển 01 TH, tổng 256,5 m2</t>
  </si>
  <si>
    <t>Đăng ký mới</t>
  </si>
  <si>
    <t>Đất khai thác khoáng sản</t>
  </si>
  <si>
    <t>Khai thác khoáng sản làm VLXD mỏ đá Nậm Sáng, xã Phúc Than</t>
  </si>
  <si>
    <t>Công văn số 01 ngày 18/9/2023 của Công ty TNHH 1 TV Hoàng Kim</t>
  </si>
  <si>
    <t>Dự án nhà máy điện gió Phúc Than 1</t>
  </si>
  <si>
    <t>Công văn số 25/CV-ĐGTB ngày 25/9/2023 của Công ty cổ phần điện gió Tây Bắc</t>
  </si>
  <si>
    <t>Văn bản số 2436/UBND-KTN 30/6/2023 của UBND tỉnh Lai Châu về việc chủ trương khảo sát dự án điện gió trên địa bàn huyện Than Uyên</t>
  </si>
  <si>
    <t>RSX 0,19; CLN 0,88; NHK 2; BHK 0,5; ONT 0,05; BCS 0,2; LUC 5,17</t>
  </si>
  <si>
    <t>LUK 2,16; RPH 19,25;CSD 14,18 ha; SON 3,94 ha</t>
  </si>
  <si>
    <t>Chuyển tiếp; Điều chỉnh diện tích, loại đất lấy vào</t>
  </si>
  <si>
    <t>LUK 0,89; RPH 0,34; NHK 4,5; RSX 1,43; NTS 0,01; SON 1,88; CSD 18,45</t>
  </si>
  <si>
    <t>Công văn số 28/ĐL-BQL ngày 11/9/2023 của Công ty Cổ phần Đại Long Lai Châu</t>
  </si>
  <si>
    <t>Công văn số 13/NLNM-BQL ngày 11/9/2023 của Công ty Cổ phần Phát triển Nậm Mở</t>
  </si>
  <si>
    <t>Trụ sở làm việc Công an xã Mường Mít</t>
  </si>
  <si>
    <t>Trụ sở làm việc Công an xã Ta Gia</t>
  </si>
  <si>
    <t>Trụ sở làm việc Công an xã Tà Hừa</t>
  </si>
  <si>
    <t>Trụ sở làm việc Công an xã Hua Nà</t>
  </si>
  <si>
    <t>Trụ sở làm việc Công an xã Khoen On</t>
  </si>
  <si>
    <t>Trụ sở làm việc Công an xã Tà Mung</t>
  </si>
  <si>
    <t>BCS: 0,142 ha</t>
  </si>
  <si>
    <t>Tờ trình số 3208/TTr-UBND ngày 03/10/2023 của UBND huyện về việc đề nghị phê duyệt Kế hoạch sử dụng đất bổ sung năm 2023 huyện Than Uyên</t>
  </si>
  <si>
    <t>Dự án tạo quỹ đất ở xây dựng khu dân cư nông thôn dọc hai bên đường QL 279 để Đấu giá, TĐC, giãn dân)</t>
  </si>
  <si>
    <t>Nâng cấp, mở mới các tuyến đường trục nội bản các bản xã Mường Mít (Tuyến đường thay thế cầu treo)</t>
  </si>
  <si>
    <t>Họ và tên 
chủ sử dụng đất</t>
  </si>
  <si>
    <t>Địa chỉ thường trú</t>
  </si>
  <si>
    <t>Địa chỉ
 thửa đất</t>
  </si>
  <si>
    <t>Số thửa</t>
  </si>
  <si>
    <t>Tờ bản 
đồ</t>
  </si>
  <si>
    <t>Diện tích xin chuyển mục đích chia theo các loại đất</t>
  </si>
  <si>
    <t>Vị trí quy hoạch sử dụng đất</t>
  </si>
  <si>
    <t>Tổng</t>
  </si>
  <si>
    <t>Khu 1</t>
  </si>
  <si>
    <t>Nguyễn Hữu Chiến</t>
  </si>
  <si>
    <t>Khu 2</t>
  </si>
  <si>
    <t>Khu 4</t>
  </si>
  <si>
    <t>Khu 8</t>
  </si>
  <si>
    <t>Khu 7</t>
  </si>
  <si>
    <t>Khu 6</t>
  </si>
  <si>
    <t>Khu 5A</t>
  </si>
  <si>
    <t>Lò Thị Sơn</t>
  </si>
  <si>
    <t>Nguyễn Văn Sơn</t>
  </si>
  <si>
    <t>Khu 10</t>
  </si>
  <si>
    <t>Hà Văn Lượng</t>
  </si>
  <si>
    <t>Tân Uyên</t>
  </si>
  <si>
    <t>Hà Văn Hạnh</t>
  </si>
  <si>
    <t>Đỗ Thị Sơn Thanh</t>
  </si>
  <si>
    <t>Thèn Văn Sức</t>
  </si>
  <si>
    <t>Nguyễn Văn Minh</t>
  </si>
  <si>
    <t>bản Đông</t>
  </si>
  <si>
    <t>Lò Thị Lả</t>
  </si>
  <si>
    <t>Lê Văn Khiêm</t>
  </si>
  <si>
    <t>Cẩm Trung 2</t>
  </si>
  <si>
    <t>Đinh Công Giáp</t>
  </si>
  <si>
    <t>Nguyễn Khánh Dư</t>
  </si>
  <si>
    <t>Nguyễn Thị Chín</t>
  </si>
  <si>
    <t>Nguyễn Thị Hiền</t>
  </si>
  <si>
    <t>Khuất Văn Chí</t>
  </si>
  <si>
    <t>Lâm Thị Hạnh</t>
  </si>
  <si>
    <t>Cẩm Trung 1</t>
  </si>
  <si>
    <t>Bản Ngà</t>
  </si>
  <si>
    <t>bản Ngà</t>
  </si>
  <si>
    <t>Cầm Văn Hương</t>
  </si>
  <si>
    <t>Mường</t>
  </si>
  <si>
    <t>Lò Thị Thương</t>
  </si>
  <si>
    <t>Kim Xuân Giang</t>
  </si>
  <si>
    <t>Nà Phái</t>
  </si>
  <si>
    <t>Én Nọi</t>
  </si>
  <si>
    <t>Nguyễn Văn Tuế</t>
  </si>
  <si>
    <t>Phạm Văn Chinh</t>
  </si>
  <si>
    <t>Lò Thị Cương</t>
  </si>
  <si>
    <t>Đỗ Thị Tuyển</t>
  </si>
  <si>
    <t>Xuân Phương</t>
  </si>
  <si>
    <t>Lò Văn Toàn</t>
  </si>
  <si>
    <t>Lò Thị Sương</t>
  </si>
  <si>
    <t>Bản Mường</t>
  </si>
  <si>
    <t>Hà Văn Sanh</t>
  </si>
  <si>
    <t>Cầm Văn Ngoãn</t>
  </si>
  <si>
    <t>Tòng Văn Chinh</t>
  </si>
  <si>
    <t>Hà Thị Mòn</t>
  </si>
  <si>
    <t>Vàng Văn Sam</t>
  </si>
  <si>
    <t>bản Mường</t>
  </si>
  <si>
    <t>Vũ Như Toan</t>
  </si>
  <si>
    <t>Khu 5 TT</t>
  </si>
  <si>
    <t>Nguyễn Xuân Thảo</t>
  </si>
  <si>
    <t>Khu 6 TT</t>
  </si>
  <si>
    <t>Ngà Văn Ơm</t>
  </si>
  <si>
    <t>Ngà Văn Nam</t>
  </si>
  <si>
    <t>Lò Thị Xè</t>
  </si>
  <si>
    <t>Điêu Văn Hương</t>
  </si>
  <si>
    <t>Lò Văn Sởi</t>
  </si>
  <si>
    <t>Đặng Văn Long</t>
  </si>
  <si>
    <t>Phạm Văn Tải</t>
  </si>
  <si>
    <t>Đội 9</t>
  </si>
  <si>
    <t>Nguyễn Văn Cường</t>
  </si>
  <si>
    <t>Nậm Ngùa</t>
  </si>
  <si>
    <t>Nà Phát</t>
  </si>
  <si>
    <t>Nà Xa</t>
  </si>
  <si>
    <t>Nguyễn Anh Tuấn</t>
  </si>
  <si>
    <t>Nguyễn Thị The</t>
  </si>
  <si>
    <t>Nguyễn Thị Ninh</t>
  </si>
  <si>
    <t>Nguyễn Thị Nhân</t>
  </si>
  <si>
    <t>Vũ Thị Thành</t>
  </si>
  <si>
    <t>Lò Văn Chung</t>
  </si>
  <si>
    <t>Bản Lun 1</t>
  </si>
  <si>
    <t>Bản Hô Ta</t>
  </si>
  <si>
    <t>VIII</t>
  </si>
  <si>
    <t>Bản Hỳ</t>
  </si>
  <si>
    <t>IX</t>
  </si>
  <si>
    <t>bản Chiềng Ban 2</t>
  </si>
  <si>
    <t>Hoàng Văn Quý</t>
  </si>
  <si>
    <t>bản Nà Khương</t>
  </si>
  <si>
    <t>Vũ Văn Hùng</t>
  </si>
  <si>
    <t>Nguyễn Thị Thắm</t>
  </si>
  <si>
    <t>Lò Văn Lả</t>
  </si>
  <si>
    <t>bản Lướt</t>
  </si>
  <si>
    <t>bản Ngã Ba</t>
  </si>
  <si>
    <t>bản Là 2</t>
  </si>
  <si>
    <t>bản Thẳm Phé</t>
  </si>
  <si>
    <t>X</t>
  </si>
  <si>
    <t>Lò Văn Chơn</t>
  </si>
  <si>
    <t>Mạ Văn Kim</t>
  </si>
  <si>
    <t>Khuất Thị Sinh</t>
  </si>
  <si>
    <t>Nguyễn Thị Bích An</t>
  </si>
  <si>
    <t>Bản Mé</t>
  </si>
  <si>
    <t>Bản Muông</t>
  </si>
  <si>
    <t>Bản Cang Mường</t>
  </si>
  <si>
    <t>Bản Xóm Mới</t>
  </si>
  <si>
    <t>Bản Mạ</t>
  </si>
  <si>
    <t>Lò Thanh Ngân</t>
  </si>
  <si>
    <t>Vàng Văn Thắng</t>
  </si>
  <si>
    <t>Lù Văn Mới</t>
  </si>
  <si>
    <t>Bản Phường xã Hua Nà</t>
  </si>
  <si>
    <t>Bản Hua Nà</t>
  </si>
  <si>
    <t>Nùng Văn Dương</t>
  </si>
  <si>
    <t>Bản Đán Đăm</t>
  </si>
  <si>
    <t>Bản Chằm Cáy</t>
  </si>
  <si>
    <t>Bản Đắc</t>
  </si>
  <si>
    <t>BIỂU 10a/CH: DANH SÁCH CÁC HỘ GIA ĐÌNH, CÁ NHÂN ĐĂNG KÝ CHUYỂN MỤC ĐÍCH SỬ DỤNG ĐẤT NĂM 2024 TRÊN ĐỊA BÀN HUYỆN THAN UYÊN, TỈNH LAI CHÂU</t>
  </si>
  <si>
    <t>Nhu cầu chuyển mục đích sử dụng đất của hộ gia đình</t>
  </si>
  <si>
    <t>RPT</t>
  </si>
  <si>
    <t>XÃ PHÚC THAN</t>
  </si>
  <si>
    <t>Phạm Thị Ngọc</t>
  </si>
  <si>
    <t>58(424)</t>
  </si>
  <si>
    <t>01 (74)</t>
  </si>
  <si>
    <t>Điêu Văn Thiện</t>
  </si>
  <si>
    <t>Vũ Thị Nhẹn</t>
  </si>
  <si>
    <t>Lê Thị Thanh</t>
  </si>
  <si>
    <t>Tòng Văn Viết</t>
  </si>
  <si>
    <t>Nguyễn Văn Nghiệp</t>
  </si>
  <si>
    <t>Hà Thị Muôn</t>
  </si>
  <si>
    <t>Phan Thị Một</t>
  </si>
  <si>
    <t>Sam Sẩu</t>
  </si>
  <si>
    <t>Bùi Hiểu Thảo</t>
  </si>
  <si>
    <t>Triệu Kim Phủ</t>
  </si>
  <si>
    <t>Nậm Sáng</t>
  </si>
  <si>
    <t>Đội 11</t>
  </si>
  <si>
    <t>Lê Thị Chín</t>
  </si>
  <si>
    <t>Phạm Thị Tám</t>
  </si>
  <si>
    <t>Vàng Văn Chiến</t>
  </si>
  <si>
    <t>Triệu Chòi Sênh</t>
  </si>
  <si>
    <t>Đỗ Bạch Dương</t>
  </si>
  <si>
    <t>Trương Xuân Hùng</t>
  </si>
  <si>
    <t>Điêu Văn Chài</t>
  </si>
  <si>
    <t>Khuất Văn Hùng</t>
  </si>
  <si>
    <t>Vàng Thị Khuyên</t>
  </si>
  <si>
    <t>Phạm Văn Tiến</t>
  </si>
  <si>
    <t>Nguyễn Văn Duẩn</t>
  </si>
  <si>
    <t>Hải Hậu, Nam Định</t>
  </si>
  <si>
    <t>Cẩm Trung</t>
  </si>
  <si>
    <t>XÃ MƯỜNG THAN</t>
  </si>
  <si>
    <t>Phạm Thị Thủy</t>
  </si>
  <si>
    <t>Lừ Văn Nghiệp</t>
  </si>
  <si>
    <t>Lò Văn thông</t>
  </si>
  <si>
    <t>Lằn Giẳng</t>
  </si>
  <si>
    <t>Lò Văn Liên</t>
  </si>
  <si>
    <t>Đỗ Thị Luyến</t>
  </si>
  <si>
    <t>Xuân Ph\ươg</t>
  </si>
  <si>
    <t>Đỗ Thị Bảo</t>
  </si>
  <si>
    <t>Lai Châu</t>
  </si>
  <si>
    <t>Đào Văn Cầu</t>
  </si>
  <si>
    <t>Hoàng Quang Thiết</t>
  </si>
  <si>
    <t>Trần Văn Cường</t>
  </si>
  <si>
    <t>13  (48-20b)</t>
  </si>
  <si>
    <t>Đỗ Ngọc Bẩy</t>
  </si>
  <si>
    <t>Phạm Văn Vĩnh</t>
  </si>
  <si>
    <t>59, 60</t>
  </si>
  <si>
    <t>Lừ Văn Chung</t>
  </si>
  <si>
    <t>Phan Văn Chài</t>
  </si>
  <si>
    <t>Lò Văn Sạnh</t>
  </si>
  <si>
    <t>Lò Văn Cương</t>
  </si>
  <si>
    <t>Sầm Văn Tơm</t>
  </si>
  <si>
    <t>Hà Thị Xương</t>
  </si>
  <si>
    <t>Tòng Văn Tọ</t>
  </si>
  <si>
    <t>Tòng Văn Tâm</t>
  </si>
  <si>
    <t>Tòng Văn Tuân</t>
  </si>
  <si>
    <t>Nguyễn Văn Phương</t>
  </si>
  <si>
    <t>Nguyễn Quang Hải</t>
  </si>
  <si>
    <t>Lường Văn Phòng</t>
  </si>
  <si>
    <t>Nguyễn Văn Bình</t>
  </si>
  <si>
    <t>Tòng Văn Sến</t>
  </si>
  <si>
    <t xml:space="preserve">32
</t>
  </si>
  <si>
    <t>Cầm Thị Lỉa</t>
  </si>
  <si>
    <t>Cầm Thị Sương</t>
  </si>
  <si>
    <t>Phạm Thị Lợi</t>
  </si>
  <si>
    <t>Cao Thành Trung</t>
  </si>
  <si>
    <t>Nguyễn Thị Thu Hà</t>
  </si>
  <si>
    <t>Đội 9 Phúc Than</t>
  </si>
  <si>
    <t>Nguyễn Thị Đán</t>
  </si>
  <si>
    <t>Nguyễn Xuân Thuỷ</t>
  </si>
  <si>
    <t>Phạm Trọng Chương</t>
  </si>
  <si>
    <t>Phạm Thế Thưởng</t>
  </si>
  <si>
    <t>Nguyễn Thị Thìn</t>
  </si>
  <si>
    <t>Nguyễn Văn Hạnh</t>
  </si>
  <si>
    <t>Vũ Lâm Viên</t>
  </si>
  <si>
    <t>Kiều Thị Tân</t>
  </si>
  <si>
    <t>Nguyễn Thị Bích Ngọc</t>
  </si>
  <si>
    <t>Lê Văn Tiếp</t>
  </si>
  <si>
    <t>Hoàng Văn Beo</t>
  </si>
  <si>
    <t>Nguyễn Duy Khoát</t>
  </si>
  <si>
    <t>Nghệ An</t>
  </si>
  <si>
    <t>Trần Thị Phấn</t>
  </si>
  <si>
    <t>Nguyễn Thế Cường</t>
  </si>
  <si>
    <t>Vũ Thị Hợi</t>
  </si>
  <si>
    <t>Vũ Thị Thoa</t>
  </si>
  <si>
    <t>Trần Việt Linh</t>
  </si>
  <si>
    <t>Nguyễn Văn Trường</t>
  </si>
  <si>
    <t>Lò Văn Yêu</t>
  </si>
  <si>
    <t>XÃ MƯỜNG CANG</t>
  </si>
  <si>
    <t>Nguyễn Văn Bảy</t>
  </si>
  <si>
    <t>5-2, 5-3</t>
  </si>
  <si>
    <t>SĐ - 02</t>
  </si>
  <si>
    <t>Tòng Văn Dương</t>
  </si>
  <si>
    <t>67, 119</t>
  </si>
  <si>
    <t>Nùng Thị Yên</t>
  </si>
  <si>
    <t>Phùng Thị Mơ</t>
  </si>
  <si>
    <t>Lê Thị Hoa</t>
  </si>
  <si>
    <t>Kiều Duy Trường</t>
  </si>
  <si>
    <t>Khuất Văn Bình</t>
  </si>
  <si>
    <t>Đỗ Thị Hoài</t>
  </si>
  <si>
    <t>Hà Xuân Hồng</t>
  </si>
  <si>
    <t>571, 570</t>
  </si>
  <si>
    <t>Phùng Thị Thu Nhung</t>
  </si>
  <si>
    <t>Phùng Ngọc Dũng</t>
  </si>
  <si>
    <t>Tòng Văn Tứ</t>
  </si>
  <si>
    <t>Lò Hải Ươi</t>
  </si>
  <si>
    <t>V</t>
  </si>
  <si>
    <t>XÃ HUA NÀ</t>
  </si>
  <si>
    <t>Lò Văn Phụng</t>
  </si>
  <si>
    <t>Lò Văn Nhất</t>
  </si>
  <si>
    <t>LÒ Văn Thượng</t>
  </si>
  <si>
    <t>Phan Thị Khuyên</t>
  </si>
  <si>
    <t>Vàng Văn Cương</t>
  </si>
  <si>
    <t>LÒ Văn Đẩy</t>
  </si>
  <si>
    <t>895, 252</t>
  </si>
  <si>
    <t>Vì Văn Lai</t>
  </si>
  <si>
    <t>VI</t>
  </si>
  <si>
    <t>XÃ MƯỜNG KIM</t>
  </si>
  <si>
    <t>Nguyễn Văn Phang</t>
  </si>
  <si>
    <t>Nà Đình</t>
  </si>
  <si>
    <t>Ninh Văn Nguyên</t>
  </si>
  <si>
    <t>Ngã Ba</t>
  </si>
  <si>
    <t>Chiềng Ban 1</t>
  </si>
  <si>
    <t>Đỗ Thị Chiều</t>
  </si>
  <si>
    <t>Chiềng Ban 2</t>
  </si>
  <si>
    <t>Tòng Văn Chân</t>
  </si>
  <si>
    <t>bản Nà Đình</t>
  </si>
  <si>
    <t>Khu 1, TT Than Uyên</t>
  </si>
  <si>
    <t>Bùi Thị Thuỷ</t>
  </si>
  <si>
    <t>Lò Tiên Phong</t>
  </si>
  <si>
    <t>Lò Văn Ón</t>
  </si>
  <si>
    <t>bản Chiềng Ban 1</t>
  </si>
  <si>
    <t>Hoàng Văn Thế</t>
  </si>
  <si>
    <t>Phạm Văn Biên</t>
  </si>
  <si>
    <t>Nguyễn Văn Tiến</t>
  </si>
  <si>
    <t>Cẩm Trung 1, xã Mường Than</t>
  </si>
  <si>
    <t>Lò Văn Dương</t>
  </si>
  <si>
    <t>Hoàng Văn Nan</t>
  </si>
  <si>
    <t>Hoàng Văn Phó</t>
  </si>
  <si>
    <t>VII</t>
  </si>
  <si>
    <t>XÃ MƯỜNG MÍT</t>
  </si>
  <si>
    <t>Lò Tiến Chài</t>
  </si>
  <si>
    <t>Bản Lào</t>
  </si>
  <si>
    <t>Lò Văn Đẹp</t>
  </si>
  <si>
    <t>XÃ TÀ MUNG</t>
  </si>
  <si>
    <t>Lò Văn Thích</t>
  </si>
  <si>
    <t>Tráng Thị Tộng</t>
  </si>
  <si>
    <t>Giàng A Sàng</t>
  </si>
  <si>
    <t>Chào Thị Ly</t>
  </si>
  <si>
    <t>Mùa A Tủa</t>
  </si>
  <si>
    <t>Giàng A Cu</t>
  </si>
  <si>
    <t>Vừ Thị Mào</t>
  </si>
  <si>
    <t>XÃ KHOEN ON</t>
  </si>
  <si>
    <t>Lò Văn Vương</t>
  </si>
  <si>
    <t>XÃ TA GIA</t>
  </si>
  <si>
    <t>Tòng Thị Phung</t>
  </si>
  <si>
    <t>bản Củng</t>
  </si>
  <si>
    <t>Hà Văn Dung</t>
  </si>
  <si>
    <t>bản Hỳ</t>
  </si>
  <si>
    <t xml:space="preserve">Đèo Văn Học </t>
  </si>
  <si>
    <t>19, 20</t>
  </si>
  <si>
    <t>XI</t>
  </si>
  <si>
    <t>XÃ TÀ HỪA</t>
  </si>
  <si>
    <t>Quàng Văn Thương</t>
  </si>
  <si>
    <t>Lò Văn Tiến</t>
  </si>
  <si>
    <t>Lò Thị Xam</t>
  </si>
  <si>
    <t>1076;
1077</t>
  </si>
  <si>
    <t>Hà Văn Thâng</t>
  </si>
  <si>
    <t>Tòng Văn Sương</t>
  </si>
  <si>
    <t>Bản Tà Mung</t>
  </si>
  <si>
    <t>Bản Tu San</t>
  </si>
  <si>
    <t>Bản Nà Khiết</t>
  </si>
  <si>
    <t>Bản Lả Mường</t>
  </si>
  <si>
    <t>Khu 4 thị trấn Than Uyên</t>
  </si>
  <si>
    <t>ID CHU CHUYEN</t>
  </si>
  <si>
    <t>CAN-1</t>
  </si>
  <si>
    <t>CAN-2</t>
  </si>
  <si>
    <t>CAN-3</t>
  </si>
  <si>
    <t>CAN-4</t>
  </si>
  <si>
    <t>CAN-5</t>
  </si>
  <si>
    <t>CAN-6</t>
  </si>
  <si>
    <t>CAN-7</t>
  </si>
  <si>
    <t>CAN-8</t>
  </si>
  <si>
    <t>CAN-9</t>
  </si>
  <si>
    <t>DGT-1</t>
  </si>
  <si>
    <t>SKN-1</t>
  </si>
  <si>
    <t>DGD-1</t>
  </si>
  <si>
    <t>DGD-2</t>
  </si>
  <si>
    <t>DVH-1</t>
  </si>
  <si>
    <t>DGT-2</t>
  </si>
  <si>
    <t>LUC 0,1263 ha; LUK 2,6 ha DGD 0,0153 ha; DGT 12,26 ha; DTL 0,1349 ha; DNL 0,011 ha; NTD 0,0156 ha; SON 0,0225 ha; HNK 7,64 ha; CLN 2,8 ha; RSX 1,70 ha; NTS 0,2 ha; ONT 10,1 ha; CSD 1,0 ha</t>
  </si>
  <si>
    <t>DGT-4</t>
  </si>
  <si>
    <t>DGT-5</t>
  </si>
  <si>
    <t>DGT-6</t>
  </si>
  <si>
    <t>DGT-7</t>
  </si>
  <si>
    <t>DGT-8</t>
  </si>
  <si>
    <t>DGT-9</t>
  </si>
  <si>
    <t>DGT-10</t>
  </si>
  <si>
    <t>DGT-11</t>
  </si>
  <si>
    <t>DGT-12</t>
  </si>
  <si>
    <t>DGT-13</t>
  </si>
  <si>
    <t>DGT-14</t>
  </si>
  <si>
    <t>DGT-15</t>
  </si>
  <si>
    <t>DGT-16</t>
  </si>
  <si>
    <t>DGT-17</t>
  </si>
  <si>
    <t>DGT-18</t>
  </si>
  <si>
    <t>DGT-19</t>
  </si>
  <si>
    <t>DGT-20</t>
  </si>
  <si>
    <t>DGT-21</t>
  </si>
  <si>
    <t>DGT-22</t>
  </si>
  <si>
    <t>DGT-23</t>
  </si>
  <si>
    <t>DGT-24</t>
  </si>
  <si>
    <t>DGT-25</t>
  </si>
  <si>
    <t>DGT-26</t>
  </si>
  <si>
    <t>DGT-27</t>
  </si>
  <si>
    <t>DGT-28</t>
  </si>
  <si>
    <t>DGT-29</t>
  </si>
  <si>
    <t>DGT-31</t>
  </si>
  <si>
    <t>DGT-32</t>
  </si>
  <si>
    <t>DGT-33</t>
  </si>
  <si>
    <t>LUK 0,001; NTS 0,010; HNK 0,063; DCS 0,057; SON 0,004; RSX 0,082; DGT 0,162</t>
  </si>
  <si>
    <t>DTL-1</t>
  </si>
  <si>
    <t>DTL-2</t>
  </si>
  <si>
    <t>DTL-3</t>
  </si>
  <si>
    <t>DTL-4</t>
  </si>
  <si>
    <t>DNL-1</t>
  </si>
  <si>
    <t>DNL-2</t>
  </si>
  <si>
    <t>DNL-3</t>
  </si>
  <si>
    <t>DNL-4</t>
  </si>
  <si>
    <t>DNL-5</t>
  </si>
  <si>
    <t>DNL-7</t>
  </si>
  <si>
    <t>DNL-8</t>
  </si>
  <si>
    <t>DNL-9</t>
  </si>
  <si>
    <t>DNL-10</t>
  </si>
  <si>
    <t>DNL-11</t>
  </si>
  <si>
    <t>DNL-12</t>
  </si>
  <si>
    <t>DNL-13</t>
  </si>
  <si>
    <t>DNL-14</t>
  </si>
  <si>
    <t>DNL-15</t>
  </si>
  <si>
    <t>DYT-1</t>
  </si>
  <si>
    <t>ODT-2</t>
  </si>
  <si>
    <t>ODT-3</t>
  </si>
  <si>
    <t>ODT-4</t>
  </si>
  <si>
    <t>ODT-5</t>
  </si>
  <si>
    <t>ONT-1</t>
  </si>
  <si>
    <t>ONT-2</t>
  </si>
  <si>
    <t>ONT-3</t>
  </si>
  <si>
    <t>ONT-4</t>
  </si>
  <si>
    <t>ONT-5</t>
  </si>
  <si>
    <t>ONT-6</t>
  </si>
  <si>
    <t>DKV-1</t>
  </si>
  <si>
    <t>DCH-1</t>
  </si>
  <si>
    <t>SKC-3</t>
  </si>
  <si>
    <t>SKC-4</t>
  </si>
  <si>
    <t>SKX-1</t>
  </si>
  <si>
    <t>SKX-2</t>
  </si>
  <si>
    <t>TMD-2</t>
  </si>
  <si>
    <t>TMD-3</t>
  </si>
  <si>
    <t>TMD-4</t>
  </si>
  <si>
    <t>TMD-5</t>
  </si>
  <si>
    <t>DNL-17</t>
  </si>
  <si>
    <t>CLN-1</t>
  </si>
  <si>
    <t>NKH-2</t>
  </si>
  <si>
    <t>NKH-3</t>
  </si>
  <si>
    <t>CLN-2</t>
  </si>
  <si>
    <t>CLN-3</t>
  </si>
  <si>
    <t>CLN-4</t>
  </si>
  <si>
    <t>CLN-5</t>
  </si>
  <si>
    <t>CLN-6</t>
  </si>
  <si>
    <t>CLN-7</t>
  </si>
  <si>
    <t>CLN-8</t>
  </si>
  <si>
    <t>CLN-9</t>
  </si>
  <si>
    <t>CLN-10</t>
  </si>
  <si>
    <t>CLN-11</t>
  </si>
  <si>
    <t>RSX-3</t>
  </si>
  <si>
    <t>ONT-8</t>
  </si>
  <si>
    <t>SKS-1</t>
  </si>
  <si>
    <t>LUC 0,01; HNK 0,01</t>
  </si>
  <si>
    <t>NTS 0,02; RSX 0,04; LUC 0,04</t>
  </si>
  <si>
    <t>ODT-6</t>
  </si>
  <si>
    <t>ODT-7</t>
  </si>
  <si>
    <t>ONT-9</t>
  </si>
  <si>
    <t>ONT-10</t>
  </si>
  <si>
    <t>ONT-11</t>
  </si>
  <si>
    <t>ONT-12</t>
  </si>
  <si>
    <t>ONT-13</t>
  </si>
  <si>
    <t>ONT-14</t>
  </si>
  <si>
    <t>ONT-15</t>
  </si>
  <si>
    <t>ONT-17</t>
  </si>
  <si>
    <t>ONT-18</t>
  </si>
  <si>
    <t>ONT-19</t>
  </si>
  <si>
    <t>LUC 0,66; LUK 0,2; NHK 3,48; CLN 0,14; DCS 5,43; DGT 0,01</t>
  </si>
  <si>
    <t>Đơn đăng ký chuyển mục đích của hộ gia đình, cá nhân</t>
  </si>
  <si>
    <t>TMD-6</t>
  </si>
  <si>
    <t>Lò Văn Nguyên</t>
  </si>
  <si>
    <t>Huỷ bỏ phần của Mường Mít</t>
  </si>
  <si>
    <t>Xã Pha Mu,
Ta Hừa, Ta
Gia</t>
  </si>
  <si>
    <t>Bản đồ hiện trạng xã Pha Mu; Tà Hừa, Ta Gia</t>
  </si>
  <si>
    <t>RSX 950,86 ha; CLN 290,6 ha; CSD 303,73 ha; HNK 1,51 ha</t>
  </si>
  <si>
    <t>Tờ 12; 17</t>
  </si>
  <si>
    <t>Tờ 52, thửa 24</t>
  </si>
  <si>
    <t>Tở 74, thửa 18</t>
  </si>
  <si>
    <t>Tờ 24 thửa 427</t>
  </si>
  <si>
    <t>Tờ 3, thửa 9; 135</t>
  </si>
  <si>
    <t>Tờ 91 thửa 3</t>
  </si>
  <si>
    <t>Tờ 28, thửa 13; 336; 345; ,,,</t>
  </si>
  <si>
    <t>Tờ 16; 43; 46; 54; 113; 116;…</t>
  </si>
  <si>
    <t>Xây dựng chuồng trại chăn nuôi tập trung  xã Tà Mung</t>
  </si>
  <si>
    <t>Xây dựng chuồng trại chăn nuôi tập trung  xã Khoen On</t>
  </si>
  <si>
    <t>Xây dựng chuồng trại chăn nuôi tập trung  xã Phúc Than</t>
  </si>
  <si>
    <t>LUC 0,14 ha; HNK 0,84 ha</t>
  </si>
  <si>
    <t>Chuyển tiếp KH23</t>
  </si>
  <si>
    <t>Bổ sung sau thẩm định</t>
  </si>
  <si>
    <t>BCS: 0,005; DGT: 0,008; TSC: 0,107; DYT: 0,004</t>
  </si>
  <si>
    <t>A mới gửi tờ trình đề nghị cập nhật quy mô địa điểm, bổ sung vào qh, kh23</t>
  </si>
  <si>
    <t>Quyết đinh số 620/QĐ-UBND ngày 27/4/2023 của UBND tỉnh Lai Châu về phê duyệt điều chỉnh QHSDĐ đến năm 2030 huyện Than Uyên.</t>
  </si>
  <si>
    <t>TSC: 0,18</t>
  </si>
  <si>
    <t>TSC: 0,17</t>
  </si>
  <si>
    <t>Sửa tên dự án</t>
  </si>
  <si>
    <r>
      <t xml:space="preserve">Dự án tạo quỹ đất ở xây dựng khu dân cư nông thôn tại bản Ngã Ba xã Mường Kim </t>
    </r>
    <r>
      <rPr>
        <i/>
        <sz val="12"/>
        <rFont val="Times New Roman"/>
        <family val="1"/>
      </rPr>
      <t>(để Đấu giá, TĐC, giao đất có thu tiền sử dụng đất)</t>
    </r>
  </si>
  <si>
    <t>RSX 14,45 ha; DGT 18,04 ha; CSD 113,14 ha</t>
  </si>
  <si>
    <t>Đã thực hiện được 91,96 ha. Phần còn lại chuyển tiếp</t>
  </si>
  <si>
    <t>Đề xuất huỷ bỏ do quá 03 năm chưa thực hiện</t>
  </si>
  <si>
    <t>Quyết định số 949/QĐ-TTg ngày 1/8/2018 của Thủ tướng Chính phủ về việc phê duyệt chủ trương đầu tư Dự án Kết nối giao thông các tỉnh miền núi phía Bắc</t>
  </si>
  <si>
    <t>không thu hồi đất lúa</t>
  </si>
  <si>
    <t>Để lại</t>
  </si>
  <si>
    <t>dể lại</t>
  </si>
  <si>
    <t>CSD: 0,20</t>
  </si>
  <si>
    <t>TSC: 0,08; CSD: 0,05</t>
  </si>
  <si>
    <t>Quyết định số 1019/QĐ-UBND ngày 17/7/2023 của UBND tỉnh về kết quả trúng đấu giá quyền khai thác khoáng sản làm vật liệu xây dựng thông thường mỏ đá Nậm Sáng. Nghị quyết số 57/NQ-HĐND ngày 07/12/2023 của HĐND tỉnh</t>
  </si>
  <si>
    <t>ok, để lại</t>
  </si>
  <si>
    <t>để lại</t>
  </si>
  <si>
    <t>Quyết định số 1219/QĐ-UBND ngày 19/9/2022 của UBND tỉnh; Văn bản số 4549/CAT-PH10 ngày 09/9/2022 của Công an tỉnh Lai Châu về việc đăng ký điều chỉnh, bổ sung nhu cầu sử dụng đất năm 2022, phục vụ công tác GPMB dự án</t>
  </si>
  <si>
    <t>Văn bản số 4549/CAT-PH10 ngày 09/9/2022 của Công an tỉnh Lai Châu về việc đăng ký điều chỉnh, bổ sung nhu cầu sử dụng đất năm 2022, phục vụ công tác GPMB dự án</t>
  </si>
  <si>
    <t>Thông báo số 5723/TB-H01-P3 ngày 11/8/2023 của Cục Kế hoạch và Tài chính Bộ Công an</t>
  </si>
  <si>
    <t>Chuyển tiếp KHSDĐ2023</t>
  </si>
  <si>
    <t>Chuyển tiếp ĐCKH2023</t>
  </si>
  <si>
    <t>Nghị quyết 09/NQ-HĐND ngày 29/3/2022 của HĐND tỉnh; Quyết định số 902/QĐ-UBND ngày 22/7/2022 của UBND tỉnh.Quyết định thu hồi đất lần 1 số 4723/QĐ-UBND ngày 30/12/2022 (694,4 m2); lần 2 số 3240/QĐ-UBND ngày 25/9/2023 (3.364,10 m2)</t>
  </si>
  <si>
    <t>Nghị quyết số 51/NQ-HĐND ngày 15/9/2021 của HĐND tỉnh Lai Châu; Nghị quyết số 65/NQ-HĐND ngày 09/12/2022 của HĐND tỉnh Lai Châu. Quyết định thu hồi đất số 2393/QĐ-UBND ngày 03/8/2023 (5.027,5 m2); số 52/QĐ-UBND ngày 17/01/2023 (16.774,2 m2)</t>
  </si>
  <si>
    <t>Nghị quyết 65/NQ-HĐND ngày 10/12/2021 của HĐND tỉnh Lai Châu</t>
  </si>
  <si>
    <t xml:space="preserve"> Nghị quyết 65/NQ-HĐND ngày 10/12/2021 của HĐND tỉnh Lai Châu; Quyết định số 1219/QĐ-UBND ngày 19/9/2022 của UBND tỉnh. QĐ thu hồi đất số 2381/QĐ-UBND ngày 02/8/2023 (8.875,4 m2)</t>
  </si>
  <si>
    <t>Nghị quyết số 65/NQ-HĐND ngày 09/12/2022 của HĐND tỉnh Lai Châu</t>
  </si>
  <si>
    <t>Nghị quyết số 11/NQ-HĐND ngày 20/5/2023</t>
  </si>
  <si>
    <t>Nghị quyết số 37/NQ- HĐND tỉnh ngày 11/9/2023</t>
  </si>
  <si>
    <t>Quyết định số 940/QĐ-UBND, Nghị quyết số 51/NQ-HĐND ngày 15/9/2021 của HĐND tỉnh Lai Châu. Công văn số 28/ĐL-BQL ngày 11/9/2023 của Công ty Cổ phần Đại Long Lai Châu</t>
  </si>
  <si>
    <t>Nghị quyết 29/NQ-HĐND ngày 20/7/2022; Quyết định số 1219/QĐ-UBND ngày 19/9/2022 của UBND tỉnh.Quyết định thu hồi đất số 4655/QĐ-UBND ngày 30/12/2022; số 3580/QD-UBND ngày 27/10/2022</t>
  </si>
  <si>
    <t>Nghị quyết số 51/NQ-HĐND ngày 15/9/2021 của HĐND tỉnh Lai Châu</t>
  </si>
  <si>
    <t>Nghị quyết 65/NQ-HĐND ngày 10/12/2021 của HĐND tinh Lai Châu</t>
  </si>
  <si>
    <t>Nghị quyết số 65/NQ-HĐND ngày 09/12/2022 của HĐND tỉnh Lai Châu. Quyết định thu hồi đất số 3144/QĐ-UBND ngày 27/9/2022 (659 m2)</t>
  </si>
  <si>
    <t>Nghị quyết số 52/NQ-HĐND ngày 13/12/2020 của HĐND tỉnh Lai Châu. Quyết định thu hồi đất số 2089/QĐ-UBND
ngày 14/7/2021</t>
  </si>
  <si>
    <t>Quyết định số 1904/QĐ-UBND ngày 13/9/2019 của UBND huyện Than Uyên về việc đấu giá quyền sử dụng đất</t>
  </si>
  <si>
    <t>Quyết định số 1425/QĐ-UBND ngày 04/11/2019 của UBND tỉnh Lai Châu về việc giao đất cho Trung tâm phát triển quỹ đất huyện Than Uyên để quản lý, lập phương án đấu giá QSDĐ</t>
  </si>
  <si>
    <t>Văn bản số 1974/UBND-TNMT ngày 05/7/2022 của UBND huyện Than Uyên về việc giao nhiệm vụ thực hiện xây dựng phương án đưa đất chưa sử dụng vào sử dụng</t>
  </si>
  <si>
    <t xml:space="preserve"> Quyết định số 416/QĐ-UBND ngày 15/4/2021 của UBND tỉnh Lai Châu về việc Về việc thu hồi đất của Trung tâm Dịch vụ nông nghiệp huyện Than Uyên, Trung tâm Chữa bệnh - Giáo dục - Lao động xã hội huyện, Trạm Y tế xã Mường Kim và UBND xã Ta Gia; giao cho Trung tâm Phát triển quỹ đất huyện Than Uyên quản lý</t>
  </si>
  <si>
    <t>Văn bản số 189/2023/CV-TLMN ngày 01/6/2023 của công ty TNHHMTVXD Thuỷ lợi Miền Núi về việc đăng ký kế hoạch sử dụng đất 2023 cho dự án.</t>
  </si>
  <si>
    <t>Văn bản số 03/2023/CV-THL ngày 06/6/2023 của Công ty TNHH Nông nghiệp Hữu Cơ Tây Hoàng Liên về việc xin đăng ký kế hoạch sử dụng đất năm 2023</t>
  </si>
  <si>
    <t>Văn bản số 342/PLXLCh-QLKT ngày 15/5/2023 của Công ty TNHH MTV Xăng dầu Lai Châu về việc đăng ký nhu cầu sử dụng đất thực hiện dự án</t>
  </si>
  <si>
    <t>Quyết định số 388/QĐ-UBND ngày 29/3/2022 của UBND tỉnh Lai Châu</t>
  </si>
  <si>
    <t>Văn bản số 52/2023/CV-DLMĐ ngày 20/5/2023 của Hợp tác xã Dược liệu Minh Đan về việc xin đăng ký kế hoạch sử dụng đất năm 2023</t>
  </si>
  <si>
    <t>Văn bản số 06/2023/CV-THL ngày 06/6/2023 của Công ty TNHH Nông nghiệp CNC Nậm Giang Lai Châu về việc xin đăng ký kế hoạch sử dụng đất năm 2023</t>
  </si>
  <si>
    <t>Quyết định số 1497/QĐ-UBND ngày 26/9/2023 của UBND tỉnh Lai Châu</t>
  </si>
  <si>
    <t>Quyết định số 1442/QĐ-UBND ngày 24/10/2016 của UBND tỉnh Lai Châu về việc thu hồi đất, chuyển mục đích sử dụng đất; Giao cho Trung tâm phát triển quỹ đất huyện Than Uyên quản lý tạo quỹ đất ở, lập phương án đấu giá quyền sử dụng đất để giao đất có thu tiền sử dụng đất.</t>
  </si>
  <si>
    <t>Quyết định 620/QĐ-UBND ngày 27/4/2023 của UBND tỉnh Lai Châu về việc phê duyệt điều chỉnh quy hoạch sử dụng đất đến năm 2030 huyện Than Uyên</t>
  </si>
  <si>
    <t xml:space="preserve">Quyết định 620/QĐ-UBND ngày 27/4/2023 của UBND tỉnh Lai Châu về việc phê duyệt điều chỉnh quy hoạch sử dụng đất đến năm 2030 huyện Than Uyên. Quyết định số 1771/QĐ-UBND ngày 14/12/2020 của UBND tỉnh Lai Châu về việc phê duyệt chủ trương đầu tư  dự án thuỷ điện Nậm Mở 1A. Công văn số 13/NLNM-BQL ngày 11/9/2023 của Công ty CPPTNL Nậm Mở. </t>
  </si>
  <si>
    <t>Vằn bản đăng ký kế hoạch sử dụng đất của UBND xã Ta Gia</t>
  </si>
  <si>
    <t>Quyết định 620/QĐ-UBND ngày 27/4/2023 của UBND tỉnh Lai Châu về việc phê duyệt điều chỉnh quy hoạch sử dụng đất đến năm 2030 huyện Than Uyên. Đăng ký của hộ gia đình, tổ chức</t>
  </si>
  <si>
    <t>Quyết định 620/QĐ-UBND ngày 27/4/2023 của UBND tỉnh Lai Châu về việc phê duyệt điều chỉnh quy hoạch sử dụng đất đến năm 2030 huyện Than Uyên. Quyết định số 107/QĐ-UBND ngày 28/01/2021 của UBND tỉnh về việc ban hành kế hoạch phát triển vật liệu xây dựng tỉnh Lai Châu đến năm 2022, định hướng đến năm 2030</t>
  </si>
  <si>
    <t>Quyết định 620/QĐ-UBND ngày 27/4/2023 của UBND tỉnh Lai Châu về việc phê duyệt điều chỉnh quy hoạch sử dụng đất đến năm 2030 huyện Than Uyên. Quyết định số 453/QĐ-UBND ngày 20/3/2023 của UBND tỉnh Lai Châu về việc thu hồi đất, cho thuê đất và cấp giấy chứng nhận quyền sử dụng đất (lần 1)</t>
  </si>
  <si>
    <t>Quyết định 620/QĐ-UBND ngày 27/4/2023 của UBND tỉnh Lai Châu về việc phê duyệt điều chỉnh quy hoạch sử dụng đất đến năm 2030 huyện Than Uyên. Quyết định số 188/QĐ-UBND ngày 17/2/2023 của UBND tỉnh Lai Châu về việc thu hồi đất, cho thuê đất và cấp giấy chứng nhận quyền sử dụng đất .</t>
  </si>
  <si>
    <t>Quyết định phê duyệt danh mục quỹ đất do UBND xã quản lý, sử dụng và Quyết định phê duyệt phương án đấu giá quỹ đất công ích do UBND xã quản lý, sử dụng của UBND huyện Than Uyên</t>
  </si>
  <si>
    <t>Thuỷ điện Mường Mít</t>
  </si>
  <si>
    <t>bổ sung theo quy 1497 cập nhật quy mô, địa điểm</t>
  </si>
  <si>
    <t>Dự án phát triển vùng nhựa Bồ Đề, Trám phục vụ ngành mỹ phẩm thế giới và khai thác gỗ sản xuất ván ép</t>
  </si>
  <si>
    <t>Bản đồ hiện trạng xã Mường Mít</t>
  </si>
  <si>
    <t>Công văn số 26/CV-2023 ngày 30/6/2023 của Công ty Cổ phần Đầu tư xuất nhập khẩu nông lâm sản phương Bắc</t>
  </si>
  <si>
    <t xml:space="preserve">Quyết định số 620/QĐ-UBND ngày 27/4/2023 của UBND tỉnh Lai Châu về phê duyệt điều chỉnh QHSDĐ đến năm 2030 huyện Than Uyên. Công văn số 26/CV-2023 ngày 30/6/2023 của Công ty Cổ phần Đầu tư xuất nhập khẩu nông lâm sản phương Bắc. </t>
  </si>
  <si>
    <t>RPH;DCS</t>
  </si>
  <si>
    <t>RSX-2</t>
  </si>
  <si>
    <t>RSX-1</t>
  </si>
  <si>
    <t>RSX-4</t>
  </si>
  <si>
    <t>NKH-4</t>
  </si>
  <si>
    <t>NKH-5</t>
  </si>
  <si>
    <t>NKH-6</t>
  </si>
  <si>
    <t>Nghị quyết số 65/NQ-HĐND ngày 09/12/2022 của HĐND tỉnh Lai Châu; Nghị quyết số 26/NQ-HĐND ngày 13/7/2023</t>
  </si>
  <si>
    <t>LUC 4,5 ha; LUK 0,2 ha; HNK 3,5 ha; CLN 0,3 ha; RSX 1,5 ha; RPH 1,0 ha; NTS 0,5 ha; ODT 1,2 ha; DGD 0,14 ha; DTL 1,2 ha; DGT 1,5 ha; DKV 0,7 ha; NTD 0,21 ha; CSD 0,36 ha; SON 0,45 ha</t>
  </si>
  <si>
    <t>DNL-19</t>
  </si>
  <si>
    <t>CLN-12</t>
  </si>
  <si>
    <r>
      <t xml:space="preserve">Dự án chỉnh trang đô thị khu 5A-7B thị trấn Than Uyên </t>
    </r>
    <r>
      <rPr>
        <i/>
        <sz val="14"/>
        <rFont val="Times New Roman"/>
        <family val="1"/>
      </rPr>
      <t>(thực hiện đấu giá, giao đất)</t>
    </r>
  </si>
  <si>
    <r>
      <t>Đấu giá quyền sử dụng đất ở tại đô thị tại khu 5B, thị trấn Than Uyên</t>
    </r>
    <r>
      <rPr>
        <i/>
        <sz val="14"/>
        <rFont val="Times New Roman"/>
        <family val="1"/>
      </rPr>
      <t xml:space="preserve"> (thực hiện đấu giá, giao đất)</t>
    </r>
  </si>
  <si>
    <r>
      <t>Đất ở đội 9 (San gạt tạo quỹ đất ở đội 9 xã Phúc Than)</t>
    </r>
    <r>
      <rPr>
        <i/>
        <sz val="14"/>
        <rFont val="Times New Roman"/>
        <family val="1"/>
      </rPr>
      <t xml:space="preserve"> (thực hiện đấu giá, giao đất)</t>
    </r>
  </si>
  <si>
    <t>Tổng cộng: 237 công trình</t>
  </si>
  <si>
    <t>Biểu 02B/CH: ĐÁNH GIÁ KẾT QUẢ THỰC HIỆN CÁC CÔNG TRÌNH, DỰ ÁN TRONG KẾ HOẠCH SỬ DỤNG ĐẤT NĂM 2023</t>
  </si>
  <si>
    <t>Kết quả thực hiện</t>
  </si>
  <si>
    <t>Đang thực hiện việc thu hồi đất (Thông báo thu hồi đất số 2960/TB-UBND ngày 17/10/2022; số 2728/TB-UBND ngày 28/8/2023)</t>
  </si>
  <si>
    <t>Đang thực hiện việc thu hồi đất (Quyết định số 3513/QĐ-UBND ngày 14/10/2022 về kế hoạch thu hồi đất; Thông báo thu hồi đất số 2964/TB-UBND ngày 17/10/2022)</t>
  </si>
  <si>
    <t>Đang thực hiện việc thu hồi, bồi thường GPMB (Quyết định thu hồi đất số 1901/QĐ-UBND ngày 28/6/2023 (306.725,70 m2); số 2693/QĐ-UBND ngày 09/8/2023 (676,0 m2); Quyết định phê duyệt PABT số 1914/QĐ-UBND ngày 28/6/2023; số 2695/QĐ-UBND ngày 09/8/2023; số 2217/QĐ-UBND ngày 29/8/2022; số 3799/QĐ-UBND ngày 07/11/2022)</t>
  </si>
  <si>
    <t>Đang thực hiện việc thu hồi, bồi thường GPMB (Quyết định phê duyệt PABT số 2184/QĐ-UBND ngày 28/7/2023; Quyết định thu hồi đất số 2172/QĐ-UBND ngày 28/7/2023 (58.581,6 m2))</t>
  </si>
  <si>
    <t>Đang thực hiện việc chỉnh lý hồ sơ</t>
  </si>
  <si>
    <t>Đang thực hiện việc thu hồi, bồi thường GPMB (Quyết định thu hồi đất lần 1 số 4723/QĐ-UBND ngày 30/12/2022 (694,4 m2); lần 2 số 3240/QĐ-UBND ngày 25/9/2023 (3.364,10 m2); Quyết định phê duyệt PABT số 3247/QĐ-UBND ngày 25/9/2023)</t>
  </si>
  <si>
    <t>Đang thực hiện việc thu hồi, bồi thường GPMB (Quyết định thu hồi đất số 2393/QĐ-UBND ngày 03/8/2023 (5.027,5 m2); số 52/QĐ-UBND ngày 17/01/2023 (16.774,2 m2);Quyết định phê duyệt PABT số 2504/QĐ-UBND ngày 03/8/2023; số 254/QĐ-UBND ngày 17/01/2023; số 2231/QĐ-UBND ngày 01/8/2023)</t>
  </si>
  <si>
    <t>Đã thực hiện việc thu hồi đất, chưa giao đất (QĐ thu hồi đất số 2381/QĐ-UBND ngày 02/8/2023 (8.875,4 m2))</t>
  </si>
  <si>
    <t>Hạ tầng đô thị thị trấn Than Uyên, huyện Than Uyên (bổ sung)</t>
  </si>
  <si>
    <t>Không chuyển tiếp</t>
  </si>
  <si>
    <t>Đang thực hiện việc thu hồi, bồi thường GPMB (Quyết định phê duyệt PABT số 2043/QĐ-UBND ngày 13/7/2023; Quyết định thu hồi đất số 2024/QĐ-UBND ngày 13/7/2023 (8.994,5 m2))</t>
  </si>
  <si>
    <t>Đang thực hiện việc thu hồi đất (Thông báo thu hôi đất số 349/TB-UBND ngày 21/2/2022 (222 m2))</t>
  </si>
  <si>
    <t>Đang thực hiện việc thu hồi đất (Thông báo thu hôi đất số 425/TB-UBND ngày 24/2/2022 (571,7 m2))</t>
  </si>
  <si>
    <t>Đang thực hiện việc thu hồi, bồi thường GPMB (Quyết định phê duyệt PABT số 1857/QĐ-UBND ngày 26/6/2023; số 3588/QĐ-UBND ngày 27/10/2022;
Quyết định thu hồi đất số 4655/QĐ-UBND ngày 30/12/2022; số 3580/QD-UBND ngày 27/10/2022)</t>
  </si>
  <si>
    <t>Đang thực hiện việc thu hồi, bồi thường GPMB (Quyết định phê duyệt PABT GPMB số 3258/QĐ-UBND ngày 27/9/2022; Quyết định thu hồi đất số 3144/QĐ-UBND ngày 27/9/2022 (659 m2))</t>
  </si>
  <si>
    <t>Đã thực hiện việc thu hồi đất (Quyết định thu hồi đất số 2089/QĐ-UBND
ngày 14/7/2021)</t>
  </si>
  <si>
    <t>Dự án Chỉnh trang đô thị khu 5A-7B, thị trấn Than Uyên</t>
  </si>
  <si>
    <t>Đấu giá quyền sử dụng đất ở tại đô thị tại khu 5B, thị trấn Than Uyên</t>
  </si>
  <si>
    <t>Đấu giá quyền sử dụng đất ở tại nông thôn tại Trạm y tế xã Mường Kim, bản Ngã Ba, xã Mường Kim</t>
  </si>
  <si>
    <t>Đã thực hiện việc cho thuê đất (Quyết định số 188/QĐ-UBND ngày 17/02/2023 của UBND tỉnh về việc cho thuê đất (169,10 ha))</t>
  </si>
  <si>
    <t>Đã thực hiện việc cho thuê đất (Quyết định số 453/QĐ-UBND ngày 20/3/2023 của UBND tỉnh về việc cho thuê đất (91,96 ha))</t>
  </si>
  <si>
    <t>Đã có quyết định đấu giá quỹ đất do UBND xã quản lý 2,40 ha (Quyết định số 608/QĐ-UBND ngày 24/02/2023)</t>
  </si>
  <si>
    <t>Đã có quyết định đấu giá quỹ đất do UBND xã quản lý 2,17 ha (Quyết định số 585/QĐ-UBND ngày 16/02/2023)</t>
  </si>
  <si>
    <t>Đang thực hiện việc xử lý hồ sơ CMĐ cho các HGĐ, CN</t>
  </si>
  <si>
    <t>Quá hạn 03 năm chưa thực hiện</t>
  </si>
  <si>
    <t>Quyết định số 902/QĐ-UBND ngày 22/7/2022 của UBND tỉnh Lai Châu. Quyết định số 185/QĐ-UBND ngày 04/03/2021 của UBND tỉnh Lai Châu về phê duyệt khu vực không đấu giá quyền khai thác khoáng sản cát, sỏi trong phạm vi hồ chứa thủy điện Huội Quảng, Bản Chát</t>
  </si>
  <si>
    <t>Nghị quyết số 09/NQ-HĐND ngày 29/3/2022; Quyết định số 902/QĐ-UBND ngày 22/7/2022 của UBND tỉnh;Quyết định số 748/QĐ-UBND ngày 27/06/2016 của UBND tỉnh về việc phê duyệt chủ trương đầu tư dự án công trình thủy điện Suối Lĩnh; Quyết định số 164/QĐ-UBND ngày 8/2/2021 của UBND tỉnh về việc điều chỉnh chủ
trương đầu tư</t>
  </si>
  <si>
    <t>HNK 0,19 ha; LUC 0,325 ha; CLN 0,1 ha; RSX 0,1 ha; DGT 0,011 ha; CSD 0,028 ha; LUK 0,12 ha</t>
  </si>
  <si>
    <t>Đã thực hiện việc cho thuê đất (Quyết định số 1675/QĐ-UBND ngày 19/12/2022 của UBND tỉnh về việc cho thuê đất</t>
  </si>
  <si>
    <t>Nguyễn Văn Tâm</t>
  </si>
  <si>
    <t>Tăng Hữu Trung</t>
  </si>
  <si>
    <t>khu 2</t>
  </si>
  <si>
    <t>62(16)</t>
  </si>
  <si>
    <t>P4-25-4(54)</t>
  </si>
  <si>
    <t>Khuất Văn Mùi</t>
  </si>
  <si>
    <t>Nùng Văn Nguyễn</t>
  </si>
  <si>
    <t>Đặng Hồng Thông</t>
  </si>
  <si>
    <t>Nguyễn Thị Huyền</t>
  </si>
  <si>
    <t>Nguyễn Văn Thế</t>
  </si>
  <si>
    <t>Lê Văn Nguyên</t>
  </si>
  <si>
    <t>Lê Thị Hiền</t>
  </si>
  <si>
    <t>Lê Thị Thảo</t>
  </si>
  <si>
    <t>218a(27)</t>
  </si>
  <si>
    <t>P4-21(39)</t>
  </si>
  <si>
    <t>Mai Đức Lập</t>
  </si>
  <si>
    <t>Đào Văn Linh</t>
  </si>
  <si>
    <t>Nguyễn Đức Toan</t>
  </si>
  <si>
    <t>Nguyễn Thị Viện</t>
  </si>
  <si>
    <t>Nguyễn Xuân Chiến</t>
  </si>
  <si>
    <t>Hoàng Đức Vận</t>
  </si>
  <si>
    <t>Kiều Văn Dung</t>
  </si>
  <si>
    <t>Sen Đông</t>
  </si>
  <si>
    <t>Đào Xuân Chiến</t>
  </si>
  <si>
    <t>Nông Thị Liễu</t>
  </si>
  <si>
    <t>Lò Văn Ly</t>
  </si>
  <si>
    <t>Hoàng Văn Minh</t>
  </si>
  <si>
    <t>35(107)</t>
  </si>
  <si>
    <t>P4-25-7(54)</t>
  </si>
  <si>
    <t>Cầm Văn Biên</t>
  </si>
  <si>
    <t>Nguyễn Trung Kiên</t>
  </si>
  <si>
    <t>Đỗ Văn Tuyến</t>
  </si>
  <si>
    <t>2+3(39)</t>
  </si>
  <si>
    <t>P4-16 (24)</t>
  </si>
  <si>
    <t>Nguyễn Thị Hải Yến</t>
  </si>
  <si>
    <t>Phạm Văn Lương</t>
  </si>
  <si>
    <t>Nguyễn Viết Cường</t>
  </si>
  <si>
    <t>Phạm Văn Đạt</t>
  </si>
  <si>
    <t>Phạm Đăng Mô</t>
  </si>
  <si>
    <t>Khuất Văn Tin</t>
  </si>
  <si>
    <t>Nguyễn Văn Công</t>
  </si>
  <si>
    <t xml:space="preserve"> Khu 7</t>
  </si>
  <si>
    <t>Vũ Thị Ngân</t>
  </si>
  <si>
    <t>Đoàn Thị Dịu</t>
  </si>
  <si>
    <t>khu 7</t>
  </si>
  <si>
    <t>Chè  Văn Cấu</t>
  </si>
  <si>
    <t xml:space="preserve">Vũ Lâm Hội </t>
  </si>
  <si>
    <t>khu 6</t>
  </si>
  <si>
    <t>Đinh Tuấn Anh</t>
  </si>
  <si>
    <t>Nguyễn Thị Là</t>
  </si>
  <si>
    <t>Lò Văn Lăm</t>
  </si>
  <si>
    <t>Khu 5a</t>
  </si>
  <si>
    <t>Tòng Văn Ngoai</t>
  </si>
  <si>
    <t>Vũ Văn Nguyên</t>
  </si>
  <si>
    <t>103 ( 44,61a; 44,61b)</t>
  </si>
  <si>
    <t>24
 (SĐ,02</t>
  </si>
  <si>
    <t>Đinh Công Quang</t>
  </si>
  <si>
    <t>Trần Đình Tươi</t>
  </si>
  <si>
    <t>Phạm Văn Năm</t>
  </si>
  <si>
    <t>549 (1)</t>
  </si>
  <si>
    <t>550 (1)</t>
  </si>
  <si>
    <t>Cầm Văn Puồn</t>
  </si>
  <si>
    <t>Nguyễn Bá Long</t>
  </si>
  <si>
    <t>Vàng Văn Nguyên</t>
  </si>
  <si>
    <t>Phạm Văn Hưng</t>
  </si>
  <si>
    <t>Thiều Thị Cấp</t>
  </si>
  <si>
    <t>Khu 2 TT</t>
  </si>
  <si>
    <t>Nguyễn XuânTới</t>
  </si>
  <si>
    <t>Lò Văn Xuấn</t>
  </si>
  <si>
    <t>Lò Văn Thâng</t>
  </si>
  <si>
    <t>Bản Đông</t>
  </si>
  <si>
    <t>Khuất Văn Tuấn</t>
  </si>
  <si>
    <t>Nguyễn Thị Bí</t>
  </si>
  <si>
    <t>Đinh Thị Yến</t>
  </si>
  <si>
    <t>Phạm Văn Phúc</t>
  </si>
  <si>
    <t>Lê Thị Tám</t>
  </si>
  <si>
    <t>Khuất Văn Lộc</t>
  </si>
  <si>
    <t>Vàng A Là</t>
  </si>
  <si>
    <t>Sắp ngụa</t>
  </si>
  <si>
    <t>Hà Thị Linh</t>
  </si>
  <si>
    <t>Bản Nà Phái</t>
  </si>
  <si>
    <t>Tạ Quốc Việt</t>
  </si>
  <si>
    <t>Hà Văn Khún</t>
  </si>
  <si>
    <t>Nguyễn Ngọc Luân</t>
  </si>
  <si>
    <t>445;451;450;449;918;928.</t>
  </si>
  <si>
    <t>Nguyễn Văn Hùng</t>
  </si>
  <si>
    <t>Điêu Văn Thành</t>
  </si>
  <si>
    <t>Trần Công Lương</t>
  </si>
  <si>
    <t>Khu 5</t>
  </si>
  <si>
    <t>Bản Nâm Ngùa</t>
  </si>
  <si>
    <t>Phan Văn Thắc</t>
  </si>
  <si>
    <t>Hà Trung Thành</t>
  </si>
  <si>
    <t>Lò Văn Lên</t>
  </si>
  <si>
    <t>Nguyễn Thị Sơn</t>
  </si>
  <si>
    <t>Khu 5b, TT Than Uyên</t>
  </si>
  <si>
    <t>Bản Nậm Ngùa</t>
  </si>
  <si>
    <t>Tòng Văn Sơn</t>
  </si>
  <si>
    <t>Nguyễn Văn Tuyển</t>
  </si>
  <si>
    <t>Lý Văn Thơm</t>
  </si>
  <si>
    <t>Điêu Minh Tuyến</t>
  </si>
  <si>
    <t>Khu 1 Thị Trấn, 
Than Uyên</t>
  </si>
  <si>
    <t>Hà Văn Tự</t>
  </si>
  <si>
    <t>Bản Nậm Ngùa, Phúc Than</t>
  </si>
  <si>
    <t>Nguyễn Thị Minh</t>
  </si>
  <si>
    <t>Khu 6, TT Than Uyên</t>
  </si>
  <si>
    <t>Bản Đội 9, Phúc Than</t>
  </si>
  <si>
    <t>Vàng Văn Sơn</t>
  </si>
  <si>
    <t>Bản Nà Phái, Phúc Than</t>
  </si>
  <si>
    <t>Phạm Thị Sen</t>
  </si>
  <si>
    <t>40-60a
40-60b (40)</t>
  </si>
  <si>
    <t>SĐ-02 (81)</t>
  </si>
  <si>
    <t>Đặng Đình Văn</t>
  </si>
  <si>
    <t>Khu 8, thị trấn Than Uyên</t>
  </si>
  <si>
    <t>38-1a1-1b1
(131)</t>
  </si>
  <si>
    <t>SĐ-02 (66)</t>
  </si>
  <si>
    <t>Kiều Doãn Vân</t>
  </si>
  <si>
    <t>Khu 5a, thị trấn Than Uyên</t>
  </si>
  <si>
    <t>Tòng Văn Pum</t>
  </si>
  <si>
    <t>Lò Văn Gương</t>
  </si>
  <si>
    <t>(58)235</t>
  </si>
  <si>
    <t>(01) 74</t>
  </si>
  <si>
    <t>Hoàng Văn Uyên</t>
  </si>
  <si>
    <t>Khu 4, thị trấn Than Uyên</t>
  </si>
  <si>
    <t>Nguyễn Quang Kết</t>
  </si>
  <si>
    <t>Nguyễn Văn Kế</t>
  </si>
  <si>
    <t>39-5a, 59-5b
(295)</t>
  </si>
  <si>
    <t>SĐ-02 (74)</t>
  </si>
  <si>
    <t>Hoàng Văn Thu</t>
  </si>
  <si>
    <t>Khu 2, Thị trấn Than Uyên</t>
  </si>
  <si>
    <t>Giàng Văn Máy</t>
  </si>
  <si>
    <t>Nà Xa, Phúc Than</t>
  </si>
  <si>
    <t>Lò Văn Mao</t>
  </si>
  <si>
    <t>Lê Văn Thơm</t>
  </si>
  <si>
    <t>Hồ Thị Thắng</t>
  </si>
  <si>
    <t>Cẩm Trung 1, Mường Than</t>
  </si>
  <si>
    <t>Bản Nà Xa, Phúc Than</t>
  </si>
  <si>
    <t>Lò Văn Hịa</t>
  </si>
  <si>
    <t>Bản Mớ, Phúc Than</t>
  </si>
  <si>
    <t>Giàng Văn Ón</t>
  </si>
  <si>
    <t>35; 36; 37</t>
  </si>
  <si>
    <t>Lò Văn Mới</t>
  </si>
  <si>
    <t>Nguyễn Tuấn Anh</t>
  </si>
  <si>
    <t>Thân Thuộc, Tân Uyên</t>
  </si>
  <si>
    <t>Nậm Ngùa, Phúc Than</t>
  </si>
  <si>
    <t>Nguyễn Phương Lâm</t>
  </si>
  <si>
    <t>Trung Đồng, Tân Uyên</t>
  </si>
  <si>
    <t>Nguyễn Văn Kiên</t>
  </si>
  <si>
    <t>Lý Thị Nhung</t>
  </si>
  <si>
    <t>Bản Sắp Ngụa, Phúc Than</t>
  </si>
  <si>
    <t>Phạm Văn Việt</t>
  </si>
  <si>
    <t>Tổ 11, thị trấn Tân Uyên</t>
  </si>
  <si>
    <t>Nà Phái, Phúc Than</t>
  </si>
  <si>
    <t>Vũ Văn Hanh</t>
  </si>
  <si>
    <t>Lò Văn Phong</t>
  </si>
  <si>
    <t>Lường Văn Hoạn</t>
  </si>
  <si>
    <t>bản Là 1</t>
  </si>
  <si>
    <t>Hoàng Ngọc Quang</t>
  </si>
  <si>
    <t>bản Nà Dân</t>
  </si>
  <si>
    <t>Mường Giàng - Quỳnh Nhai</t>
  </si>
  <si>
    <t>Hà Văn Do</t>
  </si>
  <si>
    <t>bản Mường 1</t>
  </si>
  <si>
    <t>Hoàng Văn Bách</t>
  </si>
  <si>
    <t>Hà Văn Đinh</t>
  </si>
  <si>
    <t>Lường Văn Xương</t>
  </si>
  <si>
    <t>Tòng Văn Hặc</t>
  </si>
  <si>
    <t>bản Mường 2</t>
  </si>
  <si>
    <t>Lò Văn Vĩnh</t>
  </si>
  <si>
    <t>Lò Văn Ơn</t>
  </si>
  <si>
    <t>Lò Văn Đói</t>
  </si>
  <si>
    <t>Tòng Văn Minh</t>
  </si>
  <si>
    <t>Hoàng Văn Sinh</t>
  </si>
  <si>
    <t>Hoàng Văn Giót</t>
  </si>
  <si>
    <t>Hoàng Văn Bán</t>
  </si>
  <si>
    <t>Soi Văn Chài</t>
  </si>
  <si>
    <t>Hà Văn Bang</t>
  </si>
  <si>
    <t>Bản Là 1</t>
  </si>
  <si>
    <t>Lù Văn Nim</t>
  </si>
  <si>
    <t>Tòng Văn Diêm</t>
  </si>
  <si>
    <t>Bản Nà Khương</t>
  </si>
  <si>
    <t>Lò Thị Duyên</t>
  </si>
  <si>
    <t>Bản Chiềng Ban 1</t>
  </si>
  <si>
    <t>Lò Văn Sang</t>
  </si>
  <si>
    <t>Bản Ngã Ba</t>
  </si>
  <si>
    <t>Nông Văn Quý</t>
  </si>
  <si>
    <t>Tòng Văn Hệ</t>
  </si>
  <si>
    <t>Hoàng Thị Việt</t>
  </si>
  <si>
    <t>Lò Văn Đinh</t>
  </si>
  <si>
    <t>Hoàng Văn Tiến</t>
  </si>
  <si>
    <t>Trần Văn Triển</t>
  </si>
  <si>
    <t xml:space="preserve">Bản Nà Khiết, </t>
  </si>
  <si>
    <t>Bản Nà Khiết, xã Mường Cang</t>
  </si>
  <si>
    <t>Lìm Văn Quy</t>
  </si>
  <si>
    <t>Bản Pù Quải, xã Mường Cang</t>
  </si>
  <si>
    <t>Khuất Văn Vũ</t>
  </si>
  <si>
    <t>Khu 2 thị trấn Than Uyên</t>
  </si>
  <si>
    <t>Bản Muông, xã Mường Cang</t>
  </si>
  <si>
    <t>Khuất Văn Hiển</t>
  </si>
  <si>
    <t>Thôn Cẩm Trung 2, xã Mường Than, huyện Than Uyên</t>
  </si>
  <si>
    <t>Bản Mạ, xã Mường Cang</t>
  </si>
  <si>
    <t>Mạ Văn Mai</t>
  </si>
  <si>
    <t>42, 43</t>
  </si>
  <si>
    <t>Hà Văn Thanh</t>
  </si>
  <si>
    <t>Bản Mé, xã Mường Cang</t>
  </si>
  <si>
    <t>Nguyễn Văn Toàn</t>
  </si>
  <si>
    <t>Số 535, đường Điện Biên Phủ, thị trấn Than Uyên</t>
  </si>
  <si>
    <t>Khuất Văn Quyết</t>
  </si>
  <si>
    <t>Bản Lả Mường, xã Mường Cang,</t>
  </si>
  <si>
    <t>Bản Lả Mường, xã Mường Cang</t>
  </si>
  <si>
    <t xml:space="preserve">Khuất Văn Khì </t>
  </si>
  <si>
    <t>Trần Văn Tuấn</t>
  </si>
  <si>
    <t>Hà Đức Thoảng</t>
  </si>
  <si>
    <t>1-20a (354)</t>
  </si>
  <si>
    <t>SĐ - 02 (8)</t>
  </si>
  <si>
    <t>1--20c- 20d (650)</t>
  </si>
  <si>
    <t>Nguyễn Đình Tơn</t>
  </si>
  <si>
    <t>Nguyễn Văn Lương</t>
  </si>
  <si>
    <t>131 (4-29; 4-30)</t>
  </si>
  <si>
    <t>29 (SDD02)</t>
  </si>
  <si>
    <t>Tòng Văn Pản</t>
  </si>
  <si>
    <t>Bản Pù Quải</t>
  </si>
  <si>
    <t>Hua Nà</t>
  </si>
  <si>
    <t>Nùng Văn Mẳn</t>
  </si>
  <si>
    <t>Bản Hua Nà, xã HuaNà</t>
  </si>
  <si>
    <t>1</t>
  </si>
  <si>
    <t>58</t>
  </si>
  <si>
    <t>Phí Tuấn Anh</t>
  </si>
  <si>
    <t>Bàn Lả Mường</t>
  </si>
  <si>
    <t>Bản Phường, xã Hua Nà</t>
  </si>
  <si>
    <t>117</t>
  </si>
  <si>
    <t>47</t>
  </si>
  <si>
    <t>Vàng Văn Ụi ( Lò Thị 
Khỏ)</t>
  </si>
  <si>
    <t>Bản Đán Đăm, xà Hua Nà</t>
  </si>
  <si>
    <t>250</t>
  </si>
  <si>
    <t>4</t>
  </si>
  <si>
    <t>Lù Văn Nguyễn</t>
  </si>
  <si>
    <t>66; 67; 68</t>
  </si>
  <si>
    <t>Giàng Văn Tiến</t>
  </si>
  <si>
    <t>Lò Văn Khuyên</t>
  </si>
  <si>
    <t>Lò Thị Phúi</t>
  </si>
  <si>
    <t>BS DCKH23</t>
  </si>
  <si>
    <t>Bản Xuân Phương</t>
  </si>
  <si>
    <t>THỊ TRẤN THAN UYÊN</t>
  </si>
  <si>
    <t>Phù hợp ĐCQH, k trùng rừng tự nhiên, k dính quy hoạch lâm nghiệp</t>
  </si>
  <si>
    <t>Quận Thanh Xuân, TP Hà Nội</t>
  </si>
  <si>
    <t>Trần Hoài Nam</t>
  </si>
  <si>
    <t>Thửa 12, tờ 113; Thửa 22, tờ 72; Thửa 26, tờ 1</t>
  </si>
  <si>
    <t>Hoàng Văn Phó, bản Thẩm Phé; Trần Hoài Nam; Hoàng Văn Tiến</t>
  </si>
  <si>
    <t>CLN 0,48; HNK 0,14; LUK 0,12</t>
  </si>
  <si>
    <t>Chuyển mục đích sử dụng đất sang đất thương mại dịch vụ</t>
  </si>
  <si>
    <t>Xã Mường Kim, Mường Cang</t>
  </si>
  <si>
    <t>Đất nuôi trồng thuỷ sản</t>
  </si>
  <si>
    <t>Chuyển mục đích sử dụng đất sang đất nuôi trồng thuỷ sản</t>
  </si>
  <si>
    <t>Tờ 77, thửa 101, 102, 186</t>
  </si>
  <si>
    <t>Chuyển mục đích sử dụng đất sang đất trồng cây lâu năm</t>
  </si>
  <si>
    <t>Thửa 69, tờ 3</t>
  </si>
  <si>
    <t>HNK 0,77; NTS 0,07; LUC 0,03; LUK 0,07; RSX 0,04</t>
  </si>
  <si>
    <t>HNK 2,04; NTS 0,10; LUC 0,2; RSX 0,23</t>
  </si>
  <si>
    <t>HNK 0,25; NTS 0,05; RSX 0,02</t>
  </si>
  <si>
    <t>HNK 0,05; RSX 0,04; RPH 0,02</t>
  </si>
  <si>
    <t xml:space="preserve">HNK 0,76; NTS 0,07; LUC 0,1; </t>
  </si>
  <si>
    <t>Bản đồ hiện trạng xã Tà Mung</t>
  </si>
  <si>
    <t>Bản đồ hiện trạng xã Khoen On</t>
  </si>
  <si>
    <t>Bản đồ hiện trạng xã Pha Mu</t>
  </si>
  <si>
    <t>Bản đồ hiện trạng xã Pha Mu, Mường Mít</t>
  </si>
  <si>
    <t>Vị trí trên bản đồ</t>
  </si>
  <si>
    <t>HNK 0,85; NTS 0,07; LUC 0,03; LUK 0,06; RSX 0,1; RPH 0,14</t>
  </si>
  <si>
    <t>BIỂU 01/CH</t>
  </si>
  <si>
    <t>HIỆN TRẠNG SỬ DỤNG ĐẤT NĂM 2023 CỦA HUYỆN THAN UYÊN- TỈNH LAI CHÂU</t>
  </si>
  <si>
    <t>Đơn vị tính: ha</t>
  </si>
  <si>
    <t>Mã</t>
  </si>
  <si>
    <t xml:space="preserve">Hiện trang năm 2010 </t>
  </si>
  <si>
    <t xml:space="preserve">Hiện trang năm 2020 </t>
  </si>
  <si>
    <t>Tăng (+), giảm (-) ha</t>
  </si>
  <si>
    <t>Quy hoạch đến năm 2030</t>
  </si>
  <si>
    <t>Phân theo đơn vị hành chính</t>
  </si>
  <si>
    <t>(4)=(5)+…+(39)</t>
  </si>
  <si>
    <t>Đất xây dựng cơ sở ngoại giao</t>
  </si>
  <si>
    <t>DNG</t>
  </si>
  <si>
    <t>2.18</t>
  </si>
  <si>
    <t>2.19</t>
  </si>
  <si>
    <t>2.20</t>
  </si>
  <si>
    <t>2.21</t>
  </si>
  <si>
    <t>Biểu 02/CH</t>
  </si>
  <si>
    <t>KẾT QUẢ THỰC HIỆN KẾ HOẠCH SỬ DỤNG ĐẤT NĂM TRƯỚC
CỦA HUYỆN THAN UYÊN, TỈNH LAI CHÂU</t>
  </si>
  <si>
    <t>Diện tích kế hoạch năm trước được duyệt (ha)</t>
  </si>
  <si>
    <t>So sánh</t>
  </si>
  <si>
    <t>Tỷ lệ (%)</t>
  </si>
  <si>
    <t>(7)=(5)/(4) *  100%</t>
  </si>
  <si>
    <t>Đất làm muối</t>
  </si>
  <si>
    <t>LMU</t>
  </si>
  <si>
    <t>Đất xây dựng kho dự trữ quốc gia</t>
  </si>
  <si>
    <t>DKG</t>
  </si>
  <si>
    <t>Đất xây dựng cơ sở khoa học công nghệ</t>
  </si>
  <si>
    <t>DKH</t>
  </si>
  <si>
    <t>Đất xây dựng cơ sở dịch vụ xã hội</t>
  </si>
  <si>
    <t>DXH</t>
  </si>
  <si>
    <t>Đất sinh hoạt cộng đồng</t>
  </si>
  <si>
    <t>2.16</t>
  </si>
  <si>
    <t>2.17</t>
  </si>
  <si>
    <t>Đất tín ngưỡng</t>
  </si>
  <si>
    <t>TIN</t>
  </si>
  <si>
    <t>Đất phi nông nghiệp khác</t>
  </si>
  <si>
    <t>PNK</t>
  </si>
  <si>
    <t>Biểu 06/CH</t>
  </si>
  <si>
    <t>KẾ HOẠCH SỬ DỤNG ĐẤT NĂM 2024 CỦA HUYỆN THAN UYÊN, TỈNH LAI CHÂU</t>
  </si>
  <si>
    <t>Diện tích cấp tỉnh phân bổ đến năm 2025</t>
  </si>
  <si>
    <t>Diện tích được duyệt theo QĐ 2994</t>
  </si>
  <si>
    <t>Diện tích phân theo đơn vị hành chính</t>
  </si>
  <si>
    <t>(6)=(7)+...+(..)</t>
  </si>
  <si>
    <t>Loại đất</t>
  </si>
  <si>
    <t>Tổng diện tích tự nhiên</t>
  </si>
  <si>
    <t>Ghi chú: * Khu chức năng không tổng hợp khi tính tổng diện tích tự nhiên</t>
  </si>
  <si>
    <t>Biểu 07/CH</t>
  </si>
  <si>
    <t>KẾ HOẠCH CHUYỂN MỤC ĐÍCH SỬ DỤNG ĐẤT NĂM 2024 HUYỆN THAN UYÊN, TỈNH LAI CHÂU</t>
  </si>
  <si>
    <t>(4)=(5)+…+(…)</t>
  </si>
  <si>
    <t>Đất nông nghiệp chuyển sang phi nông nghiệp</t>
  </si>
  <si>
    <t>NNP/PNN</t>
  </si>
  <si>
    <t>LUA/PNN</t>
  </si>
  <si>
    <t>LUC/PNN</t>
  </si>
  <si>
    <t>HNK/PNN</t>
  </si>
  <si>
    <t>CLN/PNN</t>
  </si>
  <si>
    <t>RPH/PNN</t>
  </si>
  <si>
    <t>RDD/PNN</t>
  </si>
  <si>
    <t>RSX/PNN</t>
  </si>
  <si>
    <t>RSN/PNN</t>
  </si>
  <si>
    <t>NTS/PNN</t>
  </si>
  <si>
    <t>LMU/PNN</t>
  </si>
  <si>
    <t>NKH/PNN</t>
  </si>
  <si>
    <t>Chuyển đổi cơ cấu sử dụng đất trong nội bộ đất nông nghiệp</t>
  </si>
  <si>
    <t>Đất trồng lúa chuyển sang đất trồng cây lâu năm</t>
  </si>
  <si>
    <t>LUA/CLN</t>
  </si>
  <si>
    <t>Đất trồng lúa chuyển sang đất trồng rừng</t>
  </si>
  <si>
    <t>LUA/LNP</t>
  </si>
  <si>
    <t>Đất trồng lúa chuyển sang đất nuôi trồng thuỷ sản</t>
  </si>
  <si>
    <t>LUA/NTS</t>
  </si>
  <si>
    <t>Đất trồng lúa chuyển sang đất làm muối</t>
  </si>
  <si>
    <t>LUA/LMU</t>
  </si>
  <si>
    <t>Đất trồng cây hàng năm khác chuyển sang đất nuôi trồng thuỷ sản</t>
  </si>
  <si>
    <t>HNK/NTS</t>
  </si>
  <si>
    <t>Đất trồng cây hàng năm khác chuyển sang đất làm muối</t>
  </si>
  <si>
    <t>HNK/LMU</t>
  </si>
  <si>
    <t>Đất rừng phòng hộ chuyển sang đất nông nghiệp không phải là rừng</t>
  </si>
  <si>
    <t>RPH/NKR(a)</t>
  </si>
  <si>
    <t>Đất rừng đặc dụng chuyển sang đất nông nghiệp không phải là rừng</t>
  </si>
  <si>
    <t>RDD/NKR(a)</t>
  </si>
  <si>
    <t>Đất rừng sản xuất chuyển sang đất nông nghiệp không phải là rừng</t>
  </si>
  <si>
    <t>RSX/NKR(a)</t>
  </si>
  <si>
    <t>Trong đó: đất rừng sản xuất là rừng tự nhiên</t>
  </si>
  <si>
    <r>
      <t>RSN/NKR</t>
    </r>
    <r>
      <rPr>
        <i/>
        <vertAlign val="superscript"/>
        <sz val="12"/>
        <rFont val="Times New Roman"/>
        <family val="1"/>
        <charset val="163"/>
      </rPr>
      <t>(a)</t>
    </r>
  </si>
  <si>
    <t>Đất phi nông nghiệp không phải là đất ở chuyển sang đất ở</t>
  </si>
  <si>
    <t>PKO/OCT</t>
  </si>
  <si>
    <t>2.10.1</t>
  </si>
  <si>
    <t>PKO/ONT</t>
  </si>
  <si>
    <t>2.10.2</t>
  </si>
  <si>
    <t>PKO/ODT</t>
  </si>
  <si>
    <t>(a) gồm đất sản xuất nông nghiệp, đất nuôi trồng thủy sản, đất làm muối và đất nông nghiệp khác.</t>
  </si>
  <si>
    <t xml:space="preserve"> PKO là đất phi nông nghiệp không phải là đất ở.</t>
  </si>
  <si>
    <t>Biểu 08/CH</t>
  </si>
  <si>
    <t>KẾ HOẠCH THU HỒI ĐẤT NĂM 2024 HUYỆN THAN UYÊN, TỈNH LAI CHÂU</t>
  </si>
  <si>
    <t xml:space="preserve">Diện tích phân theo đơn vị hành chính </t>
  </si>
  <si>
    <t>(1)</t>
  </si>
  <si>
    <t>(2)</t>
  </si>
  <si>
    <t>(3)</t>
  </si>
  <si>
    <t>(4)=(5)+...+(...)</t>
  </si>
  <si>
    <t>(5)</t>
  </si>
  <si>
    <t>(6)</t>
  </si>
  <si>
    <t>Biểu 09/CH</t>
  </si>
  <si>
    <t>KẾ HOẠCH ĐƯA ĐẤT CHƯA SỬ DỤNG ĐƯA VÀO SỬ DỤNG NĂM 2024 HUYỆN THAN UYÊN, TỈNH LAI CHÂU</t>
  </si>
  <si>
    <t>(4)=(5)+…+(...)</t>
  </si>
  <si>
    <t>Biểu 13/CH</t>
  </si>
  <si>
    <t>CHU CHUYỂN ĐẤT ĐAI TRONG KẾ HOẠCH SỬ DỤNG ĐẤT NĂM 2024
CỦA HUYỆN THAN UYÊN, TỈNH LAI CHÂU</t>
  </si>
  <si>
    <t>CHỈ TIÊU SỬ DỤNG ĐẤT</t>
  </si>
  <si>
    <t>MÃ</t>
  </si>
  <si>
    <t>Diện tích đầu kỳ năm 2023</t>
  </si>
  <si>
    <t>CHU CHUYỂN ĐẤT ĐAI ĐẾN NĂM 2024</t>
  </si>
  <si>
    <t>CỘNG
GIẢM</t>
  </si>
  <si>
    <t>BIẾN ĐỘNG
TĂNG GIẢM</t>
  </si>
  <si>
    <t>Diện tích cuối kỳ năm 2024</t>
  </si>
  <si>
    <t>RPN</t>
  </si>
  <si>
    <t>RPM</t>
  </si>
  <si>
    <t>RDN</t>
  </si>
  <si>
    <t>RDT</t>
  </si>
  <si>
    <t>RDM</t>
  </si>
  <si>
    <t>RST</t>
  </si>
  <si>
    <t>RSM</t>
  </si>
  <si>
    <t>NCS</t>
  </si>
  <si>
    <t>TỔNG DIỆN TÍCH TỰ NHIÊN</t>
  </si>
  <si>
    <t>Cộng tăng</t>
  </si>
  <si>
    <t>Diện tích cuối kỳ, năm 2024</t>
  </si>
  <si>
    <t>xã 13</t>
  </si>
  <si>
    <t>xã 14</t>
  </si>
  <si>
    <t>xã 15</t>
  </si>
  <si>
    <t>xã 16</t>
  </si>
  <si>
    <t>xã 17</t>
  </si>
  <si>
    <t>xã 18</t>
  </si>
  <si>
    <t>xã 19</t>
  </si>
  <si>
    <t>xã 20</t>
  </si>
  <si>
    <t>xã 21</t>
  </si>
  <si>
    <t>xã 22</t>
  </si>
  <si>
    <t>xã 23</t>
  </si>
  <si>
    <t>xã 24</t>
  </si>
  <si>
    <t>xã 25</t>
  </si>
  <si>
    <t>xã 26</t>
  </si>
  <si>
    <t>xã 27</t>
  </si>
  <si>
    <t>xã 28</t>
  </si>
  <si>
    <t>xã 29</t>
  </si>
  <si>
    <t>xã 30</t>
  </si>
  <si>
    <t>xã 31</t>
  </si>
  <si>
    <t>xã 32</t>
  </si>
  <si>
    <t>xã 33</t>
  </si>
  <si>
    <t>xã 34</t>
  </si>
  <si>
    <t>xã 35</t>
  </si>
  <si>
    <t xml:space="preserve">Đất trồng lúa </t>
  </si>
  <si>
    <t>Đất trồng lúa nước còn lại</t>
  </si>
  <si>
    <t>Đất trồng lúa nương</t>
  </si>
  <si>
    <t>1.4.1</t>
  </si>
  <si>
    <t xml:space="preserve">Đất có rừng phòng hộ là rừng tự nhiên </t>
  </si>
  <si>
    <t>1.4.2</t>
  </si>
  <si>
    <t xml:space="preserve">Đất có rừng phòng hộ là rừng trồng </t>
  </si>
  <si>
    <t>1.4.3</t>
  </si>
  <si>
    <t>Đất đang sử dụng để bảo vệ, phát triển rừng phòng hộ</t>
  </si>
  <si>
    <t>1.5.1</t>
  </si>
  <si>
    <t>Đất có rừng đặc dụng là rừng tự nhiên</t>
  </si>
  <si>
    <t>1.5.2</t>
  </si>
  <si>
    <t xml:space="preserve">Đất có rừng đặc dụng là rừng trồng </t>
  </si>
  <si>
    <t>1.5.3</t>
  </si>
  <si>
    <t>Đất đang sử dụng để bảo vệ, phát triển rừng đặc dụng</t>
  </si>
  <si>
    <t>Trong đó: Đất có rừng sản xuất là rừng tự nhiên</t>
  </si>
  <si>
    <t>1.6.2</t>
  </si>
  <si>
    <t>Đất có rừng sản xuất là rừng trồng</t>
  </si>
  <si>
    <t>1.6.3</t>
  </si>
  <si>
    <t>Đất đang sử dụng để bảo vệ, phát triển rừng sản xuất</t>
  </si>
  <si>
    <t>Đất cho hoạt động khoáng sản</t>
  </si>
  <si>
    <t xml:space="preserve">Đất sản xuất vật liệu xây dựng </t>
  </si>
  <si>
    <t>Đất công trình bưu chính viễn thông</t>
  </si>
  <si>
    <t>Đất có di tích lịch sử-văn hoá</t>
  </si>
  <si>
    <t xml:space="preserve">Đất bãi thải, xử lý chất thải </t>
  </si>
  <si>
    <t>Đất nghĩa trang, nghĩa địa, nhà tang lễ, nhà hoả táng</t>
  </si>
  <si>
    <t>Khu chức năng</t>
  </si>
  <si>
    <t>Đất khu công nghệ cao</t>
  </si>
  <si>
    <t>KCN</t>
  </si>
  <si>
    <t>Đất khu kinh tế</t>
  </si>
  <si>
    <t>KKT</t>
  </si>
  <si>
    <t>Đất đô thị</t>
  </si>
  <si>
    <t>KDT</t>
  </si>
  <si>
    <t>Khu sản xuất nông nghiệp (khu vực chuyên trồng lúa nước, khu vực chuyên trồng cây công nghiệp lâu năm)</t>
  </si>
  <si>
    <t>KNN</t>
  </si>
  <si>
    <t>Khu lâm nghiệp (khu vực rừng phòng hộ, rừng đặc dụng, rừng sản xuất)</t>
  </si>
  <si>
    <t>KLN</t>
  </si>
  <si>
    <t>Khu du lịch</t>
  </si>
  <si>
    <t>KDL</t>
  </si>
  <si>
    <t>Khu bảo tồn thiên nhiên và đa dạng sinh học</t>
  </si>
  <si>
    <t>KBT</t>
  </si>
  <si>
    <t>Khu phát triển công nghiệp (khu công nghiệp, cụm công nghiệp)</t>
  </si>
  <si>
    <t>KPC</t>
  </si>
  <si>
    <t>Khu đô thị (trong đó có khu đô thị mới)</t>
  </si>
  <si>
    <t>DTC</t>
  </si>
  <si>
    <t>Khu thương mại - dịch vụ</t>
  </si>
  <si>
    <t>KTM</t>
  </si>
  <si>
    <t>Khu đô thị - thương mại - dịch vụ</t>
  </si>
  <si>
    <t>KDV</t>
  </si>
  <si>
    <t>Khu dân cư nông thôn</t>
  </si>
  <si>
    <t>DNT</t>
  </si>
  <si>
    <t>Khu ở, làng nghề, sản xuất phi nông nghiệp nông thôn</t>
  </si>
  <si>
    <t>KON</t>
  </si>
  <si>
    <t>1.1.2</t>
  </si>
  <si>
    <t>1.1.3</t>
  </si>
  <si>
    <t>3.1</t>
  </si>
  <si>
    <t>Đất bằng chưa sử dụng</t>
  </si>
  <si>
    <t>3.2</t>
  </si>
  <si>
    <t>Đất đồi núi chưa sử dụng</t>
  </si>
  <si>
    <t>3.3</t>
  </si>
  <si>
    <t>Núi đá không có rừng cây</t>
  </si>
  <si>
    <t>Phụ lục 01:</t>
  </si>
  <si>
    <t>KẾT QUẢ RÀ SOÁT ĐƯA RA KHỎI KẾ HOẠCH SỬ DỤNG ĐẤT 2023 HUYỆN THAN UYÊN</t>
  </si>
  <si>
    <t>32 (SĐ.02)</t>
  </si>
  <si>
    <t>TMD-1</t>
  </si>
  <si>
    <t>SKC-1</t>
  </si>
  <si>
    <t>LUC 0,32 ha;HNK 0,13 ha; NTS 0,15 ha; SKX 1,14 ha; TSC 0,43 ha</t>
  </si>
  <si>
    <t>Quyết định số 416/QĐ-UBND ngày 15/4/2021 của UBND tỉnh về việc thu hồi đất của Trung tâm Trung tâm Dịch vụ nông nghiệp huyện Than Uyên, Trung tâm Chữa bệnh - Giáo dục - Lao động xã hội huyện, Trạm Y tế xã Mường Kim và UBND xã Ta Gia; giao cho Trung tâm Phát triển quỹ đất huyện Than Uyên quản lý</t>
  </si>
  <si>
    <t>Quyết định 620/QĐ-UBND ngày 27/4/2023 của UBND tỉnh Lai Châu về việc phê duyệt điều chỉnh quy hoạch sử dụng đất đến năm 2030 huyện Than Uyên. Quyết định số 416/QĐ-UBND ngày 15/4/2021 của UBND tỉnh về việc thu hồi đất</t>
  </si>
  <si>
    <t>Giàng Thị Mỷ</t>
  </si>
  <si>
    <t>Hoàng Văn Hạnh</t>
  </si>
  <si>
    <t>Bản Pá Liềng</t>
  </si>
  <si>
    <t>Mùa A Chua</t>
  </si>
  <si>
    <t>Giàng A Sình</t>
  </si>
  <si>
    <t>c sâm bổ sung</t>
  </si>
  <si>
    <t xml:space="preserve">HNK 0,24; NTS 0,01; </t>
  </si>
  <si>
    <t>HNK 1,81; CLN 0,04; LUC 0,04; LUK 0,04; NTS 0,08; RSX 0,13; RPH 0,1</t>
  </si>
  <si>
    <t>Đã thực hiện một phần, Chuyển tiếp</t>
  </si>
  <si>
    <t>Nghị quyết số 65/NQ-HĐND ngày 10/12/2021 của HĐND tỉnh Lai Châu; Nghị quyết số 09/NQ-HĐND ngày 29/3/2022; Quyết định số 902/QĐ-UBND ngày 22/7/2022 của UBND tỉnh. Quyết định thu hồi đất số 2024/QĐ-UBND ngày 13/7/2023. Quyết định giao đất số 2359/QĐ-UBND ngày 28/12/2023 (9.192,0 m2)</t>
  </si>
  <si>
    <t>Đã thực hiện một phần, chuyển tiếp</t>
  </si>
  <si>
    <t>Quyết định số 2223/QĐ-UBND ngày 11/12/2023 của UBND tỉnh Lai Châu về việc thu hồi đất, chuyển mục đích, cho thuê đất và cấp giấy chứng nhận quyền sử dụng đất</t>
  </si>
  <si>
    <t>Quyết định số 1497/QĐ-UBND ngày 26/9/2023 của UBND tỉnh Lai Châu. Quyết định số 1018/QĐ-BCT ngày 29/3/2021 của Bộ Công thương về phê duyệt điều chỉnh quy hoạch các dự án thủy điện Đông Pao và Mường Mít trên địa bàn tỉnh Lai Châu. Quyết định số 2223/QĐ-UBND ngày 11/12/2023 của UBND tỉnh Lai Châu về việc thu hồi đất, chuyển mục đích sử dụng đất, cho thuê đất</t>
  </si>
  <si>
    <t>Quyết định số 2180/QĐ-UBND ngày 06/12/2023 của UBND tỉnh Lai Châu về việc giao đất cho Ban QLDA ĐTXD huyện Than Uyên</t>
  </si>
  <si>
    <t>82,83,84,85,86</t>
  </si>
  <si>
    <t>Cơ cấu</t>
  </si>
  <si>
    <t>Biến động</t>
  </si>
  <si>
    <t>NTS 0,03 ha; LUC 0,15 ha;  NHK 2,42 ha; RSX 1,60 ha; BHK 0,18 ha; CSD 3,69 ha; DGT 0,08 ha; SON 1,43 ha; DNL 47,27 ha</t>
  </si>
  <si>
    <t>Huỷ bỏ, do không khả thi</t>
  </si>
  <si>
    <t>Huỷ bỏ</t>
  </si>
  <si>
    <t>Quyết định số 1510/QĐ-UBND ngày 04/7/2019 của UBND huyện về việc phê duyệt điều chỉnh TKKT- Dự toán dự án: Đo đạc bổ sung, lập hồ sơ địa chính, cấp GCNQSD đất ở, đất sản xuất nông nghiệp, đất nuôi trồng thuỷ sản , đất tổ chức (đất giáo dục) một số xã, thị trấn trên địa bàn huyện Than Uyên, tỉnh Lai Châu; Báo cáo thẩm định số 2905/BC-STNMT ngày 29/11/2021 của Sở Tài nguyên và Môi trường tỉnh Lai Châu về thẩm định sản phẩm công đoạn Trích đo địa chính thửa đất và chỉnh lý thửa đất phục vụ công tác cấp giấy lần đầu và cấp lại Giấy chứng nhận quyền sử dụng đất đối với đất tổ chức (đất giáo dục) một số xã, thị trấn trên địa bàn huyện Than Uyên, tỉnh Lai Châu;</t>
  </si>
  <si>
    <t>Bản Cáp Na 2</t>
  </si>
  <si>
    <t>Đất thuỷ lợi</t>
  </si>
  <si>
    <t>Kè chống sạt lở bờ suối khu vực cánh đồng Mường Than (Dự án phát triển nông thôn thích ứng với thiên tai tỉnh Lai Châu sử dụng vốn vay Nhật Bản)</t>
  </si>
  <si>
    <t xml:space="preserve">	
Nâng cấp, sửa chữa hệ thống thủy lợi Mường Than (Dự án phát triển nông thôn thích ứng với thiên tai tỉnh Lai Châu sử dụng vốn vay Nhật Bản)</t>
  </si>
  <si>
    <t>Các xã: Mường Than; Phúc Than</t>
  </si>
  <si>
    <t>Nghị quyết số 26/NQ-HĐND ngày 13/7/2023 của HĐND tỉnh</t>
  </si>
  <si>
    <t xml:space="preserve">	
Cải tạo đường trục chính cánh đồng Mường Than (Dự án phát triển nông thôn thích ứng với thiên tai tỉnh Lai Châu sử dụng vốn vay Nhật Bản)</t>
  </si>
  <si>
    <t>BS</t>
  </si>
  <si>
    <t>Hỗ trợ vật liệu đường xuống bến thuyền bản Chát xã Mường Kim</t>
  </si>
  <si>
    <t>Nghị quyết số 37/NQ-HĐND ngày 07/12/2023 của HĐND tỉnh</t>
  </si>
  <si>
    <t>Các xã: Phúc Than, Mường Than, Mường Cang, Mường Kim, Tà Mung, Ta Gia, Tà Hừa</t>
  </si>
  <si>
    <t>DGT-37</t>
  </si>
  <si>
    <t>DTL-5</t>
  </si>
  <si>
    <t>DTL-6</t>
  </si>
  <si>
    <t>DNL-20</t>
  </si>
  <si>
    <t>LUC 4,0 ha; LUK 0,1 ha; HNK 1,1 ha; CLN 0,08 ha; NTS 0,04 ha; ONT 0,2 ha; DGT 1,8 ha; SON 0,5 ha; DTL 0,2 ha; CSD 0,04 ha</t>
  </si>
  <si>
    <t>LUC 0,8 ha; HNK 0,6 ha; NTS 0,1 ha; SON 2,31 ha; CSD 0,05 ha</t>
  </si>
  <si>
    <t>LUC 0,79 ha; HNK 0,05 ha; CLN 0,01 ha; NTS 0,03 ha; ONT 0,01 ha; DGT 0,1 ha; SON 0,4 ha; DTL 0,1 ha; CSD 0,01 ha</t>
  </si>
  <si>
    <t>BHK (0,04 ha); NTS (0,01 ha); NHK (0,05 ha); CLN (0,02 ha); LUK (0,05 ha); LUC (0,05 ha); RSX (0,01 ha); SKX (0,01 ha); DGD (0,01 ha); DSH (0,01 ha); ONT (0,01 ha); DGT (0,01 ha); DCS (0,01 ha); DTL 0,01 ha</t>
  </si>
  <si>
    <t>Giảm bán kính cấp điện, giảm tổn thất điện năng  và mở rộng phạm vi cấp điện cho các TBA khu vực huyện Than Uyên năm 2024</t>
  </si>
  <si>
    <t>Quyết định số 2366/QĐ-UBND ngày 29/12/2023 của UBND tỉnh Lai Châu về việc giao đất để thực hiện công trình</t>
  </si>
  <si>
    <t>TỔNG  220 CÔNG TRÌNH, DỰ ÁN CHUYỂN TIẾP</t>
  </si>
  <si>
    <t>Nghị quyết số 57/NQ-HĐND ngày 07/12/2023 của HĐND tỉnh; Nghị quyết 65/NQ-HĐND ngày 10/12/2021 của HĐND tỉnh Lai Châu; Quyết định số 2180/QĐ-UBND ngày 06/12/2023 của UBND tỉnh Lai Châu về việc giao đất cho Ban QLDA ĐTXD huyện Than Uyên</t>
  </si>
  <si>
    <t>Chuyển tiếp, bổ sung diện tích theo NQ57</t>
  </si>
  <si>
    <t xml:space="preserve">LUC 2,01 ha; HNK 0,01 ha; DGT 0,15 ha; DTL 0,05 ha; DNL0,03 ha; SON 0,04 ha; CSD 0,02 ha </t>
  </si>
  <si>
    <t>Nghị quyết số 57/NQ-HĐND ngày 07/12/2023 của HĐND tỉnh; Nghị quyết số 11/NQ-HĐND ngày 20/5/2023</t>
  </si>
  <si>
    <t>Chuyển tiếp ĐCKH23; bổ sung diện tích theo NQ57</t>
  </si>
  <si>
    <t>HNK 0,28 ha; CLN 0,17 ha; RSX 0,35 ha; NTS 0,01 ha; DTL 0,05 ha; CSD 1,16 ha; LUC 0,02 ha; LUK 0,02 ha; DGT 1,13</t>
  </si>
  <si>
    <t>TỔNG 10 CÔNG TRÌNH, DỰ ÁN ĐĂNG KÝ MỚI</t>
  </si>
  <si>
    <t>Tổng cộng: 230 công trình, dự án</t>
  </si>
  <si>
    <t>Nguyễn Ngọc Thủy</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</si>
</sst>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_);\(0\)"/>
    <numFmt numFmtId="165" formatCode="_(* #,##0.0_);_(* \(#,##0.0\);_(* &quot;-&quot;??_);_(@_)"/>
    <numFmt numFmtId="166" formatCode="0.0000"/>
    <numFmt numFmtId="167" formatCode="0.000"/>
    <numFmt numFmtId="168" formatCode="_(* #,##0.0000_);_(* \(#,##0.0000\);_(* &quot;-&quot;??_);_(@_)"/>
    <numFmt numFmtId="169" formatCode="_(* #,##0.000_);_(* \(#,##0.000\);_(* &quot;-&quot;??_);_(@_)"/>
    <numFmt numFmtId="170" formatCode="#,##0.000"/>
    <numFmt numFmtId="171" formatCode="#,##0.0"/>
    <numFmt numFmtId="172" formatCode="0.0"/>
    <numFmt numFmtId="173" formatCode="_-* #,##0.0_-;\-* #,##0.0_-;_-* &quot;-&quot;??_-;_-@_-"/>
    <numFmt numFmtId="174" formatCode="#,##0.0000"/>
    <numFmt numFmtId="175" formatCode="_-* #.##0.00\ _₫_-;\-* #.##0.00\ _₫_-;_-* &quot;-&quot;??\ _₫_-;_-@_-"/>
    <numFmt numFmtId="176" formatCode="_(* #.##0.00_);_(* \(#.##0.00\);_(* &quot;-&quot;??_);_(@_)"/>
  </numFmts>
  <fonts count="57">
    <font>
      <sz val="11"/>
      <color theme="1"/>
      <name val="Calibri"/>
      <family val="2"/>
      <scheme val="minor"/>
    </font>
    <font>
      <sz val="11"/>
      <color theme="1"/>
      <name val="Calibri"/>
      <family val="2"/>
      <scheme val="minor"/>
    </font>
    <font>
      <sz val="12"/>
      <name val=".VnTime"/>
      <family val="2"/>
    </font>
    <font>
      <b/>
      <sz val="12"/>
      <name val="Times New Roman"/>
      <family val="1"/>
    </font>
    <font>
      <b/>
      <sz val="14"/>
      <name val="Times New Roman"/>
      <family val="1"/>
    </font>
    <font>
      <sz val="11"/>
      <color indexed="8"/>
      <name val="Calibri"/>
      <family val="2"/>
    </font>
    <font>
      <b/>
      <sz val="13"/>
      <name val="Times New Roman"/>
      <family val="1"/>
    </font>
    <font>
      <sz val="13"/>
      <name val="Times New Roman"/>
      <family val="1"/>
    </font>
    <font>
      <sz val="10"/>
      <name val="Arial"/>
      <family val="2"/>
    </font>
    <font>
      <sz val="12"/>
      <name val="Times New Roman"/>
      <family val="1"/>
    </font>
    <font>
      <sz val="11"/>
      <name val="Times New Roman"/>
      <family val="1"/>
    </font>
    <font>
      <sz val="14"/>
      <color theme="1"/>
      <name val="Times New Roman"/>
      <family val="1"/>
    </font>
    <font>
      <sz val="11"/>
      <name val="UVnTime"/>
      <charset val="134"/>
    </font>
    <font>
      <b/>
      <sz val="11"/>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sz val="8"/>
      <name val="Calibri"/>
      <family val="2"/>
      <scheme val="minor"/>
    </font>
    <font>
      <b/>
      <sz val="12"/>
      <color rgb="FF000000"/>
      <name val="Times New Roman"/>
      <family val="1"/>
    </font>
    <font>
      <sz val="12"/>
      <color rgb="FF000000"/>
      <name val="Times New Roman"/>
      <family val="1"/>
    </font>
    <font>
      <b/>
      <sz val="11"/>
      <color theme="1"/>
      <name val="Times New Roman"/>
      <family val="1"/>
    </font>
    <font>
      <b/>
      <i/>
      <sz val="11"/>
      <name val="Times New Roman"/>
      <family val="1"/>
    </font>
    <font>
      <sz val="14"/>
      <name val="Times New Roman"/>
      <family val="1"/>
    </font>
    <font>
      <sz val="18"/>
      <name val="Times New Roman"/>
      <family val="1"/>
    </font>
    <font>
      <i/>
      <sz val="12"/>
      <name val="Times New Roman"/>
      <family val="1"/>
    </font>
    <font>
      <i/>
      <sz val="14"/>
      <name val="Times New Roman"/>
      <family val="1"/>
    </font>
    <font>
      <sz val="12"/>
      <color theme="1"/>
      <name val="Times New Roman"/>
      <family val="2"/>
    </font>
    <font>
      <b/>
      <sz val="16"/>
      <name val="Times New Roman"/>
      <family val="1"/>
    </font>
    <font>
      <b/>
      <sz val="10"/>
      <color theme="1"/>
      <name val="Times New Roman"/>
      <family val="1"/>
    </font>
    <font>
      <sz val="9"/>
      <name val="Times New Roman"/>
      <family val="1"/>
    </font>
    <font>
      <b/>
      <i/>
      <sz val="12"/>
      <name val="Times New Roman"/>
      <family val="1"/>
    </font>
    <font>
      <b/>
      <i/>
      <sz val="12"/>
      <color rgb="FF000000"/>
      <name val="Times New Roman"/>
      <family val="1"/>
    </font>
    <font>
      <i/>
      <sz val="11"/>
      <name val="Times New Roman"/>
      <family val="1"/>
      <charset val="163"/>
    </font>
    <font>
      <b/>
      <sz val="12"/>
      <color rgb="FFFF0000"/>
      <name val="Times New Roman"/>
      <family val="1"/>
    </font>
    <font>
      <i/>
      <sz val="12"/>
      <color rgb="FF000000"/>
      <name val="Times New Roman"/>
      <family val="1"/>
    </font>
    <font>
      <sz val="11"/>
      <name val="Times New Roman"/>
      <family val="1"/>
      <charset val="163"/>
    </font>
    <font>
      <sz val="12"/>
      <name val="Times New Roman"/>
      <family val="1"/>
      <charset val="163"/>
    </font>
    <font>
      <b/>
      <sz val="12"/>
      <color rgb="FF000000"/>
      <name val="Times New Roman"/>
      <family val="1"/>
      <charset val="163"/>
    </font>
    <font>
      <i/>
      <sz val="12"/>
      <color rgb="FFFF0000"/>
      <name val="Times New Roman"/>
      <family val="1"/>
    </font>
    <font>
      <i/>
      <sz val="11"/>
      <color rgb="FF000000"/>
      <name val="Times New Roman"/>
      <family val="1"/>
    </font>
    <font>
      <i/>
      <sz val="11"/>
      <name val="Times New Roman"/>
      <family val="1"/>
    </font>
    <font>
      <i/>
      <sz val="11"/>
      <color rgb="FFFF0000"/>
      <name val="Times New Roman"/>
      <family val="1"/>
    </font>
    <font>
      <sz val="10"/>
      <name val="Times New Roman"/>
      <family val="1"/>
    </font>
    <font>
      <i/>
      <sz val="12"/>
      <name val="Times New Roman"/>
      <family val="1"/>
      <charset val="163"/>
    </font>
    <font>
      <i/>
      <vertAlign val="superscript"/>
      <sz val="12"/>
      <name val="Times New Roman"/>
      <family val="1"/>
      <charset val="163"/>
    </font>
    <font>
      <sz val="8"/>
      <name val="Times New Roman"/>
      <family val="1"/>
    </font>
    <font>
      <sz val="10"/>
      <color indexed="12"/>
      <name val="Times New Roman"/>
      <family val="1"/>
    </font>
    <font>
      <b/>
      <sz val="10"/>
      <name val="Times New Roman"/>
      <family val="1"/>
    </font>
    <font>
      <b/>
      <i/>
      <sz val="10"/>
      <name val="Times New Roman"/>
      <family val="1"/>
    </font>
    <font>
      <i/>
      <sz val="10"/>
      <name val="Times New Roman"/>
      <family val="1"/>
    </font>
    <font>
      <sz val="11"/>
      <name val="UVnTime"/>
    </font>
    <font>
      <b/>
      <sz val="15"/>
      <name val="Times New Roman"/>
      <family val="1"/>
    </font>
    <font>
      <b/>
      <sz val="14"/>
      <color theme="1"/>
      <name val="Times New Roman"/>
      <family val="1"/>
    </font>
    <font>
      <sz val="16"/>
      <name val="Times New Roman"/>
      <family val="1"/>
    </font>
    <font>
      <sz val="10"/>
      <name val="MS Sans Serif"/>
      <family val="2"/>
    </font>
    <font>
      <sz val="12"/>
      <name val=".VnArial Narrow"/>
      <family val="2"/>
    </font>
  </fonts>
  <fills count="3">
    <fill>
      <patternFill patternType="none"/>
    </fill>
    <fill>
      <patternFill patternType="gray125"/>
    </fill>
    <fill>
      <patternFill patternType="solid">
        <fgColor rgb="FF00B050"/>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auto="1"/>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top/>
      <bottom/>
      <diagonal/>
    </border>
  </borders>
  <cellStyleXfs count="41">
    <xf numFmtId="0" fontId="0" fillId="0" borderId="0"/>
    <xf numFmtId="43" fontId="1" fillId="0" borderId="0" applyFont="0" applyFill="0" applyBorder="0" applyAlignment="0" applyProtection="0"/>
    <xf numFmtId="0" fontId="2" fillId="0" borderId="0"/>
    <xf numFmtId="0" fontId="5" fillId="0" borderId="0" applyFill="0" applyProtection="0"/>
    <xf numFmtId="0" fontId="8" fillId="0" borderId="0"/>
    <xf numFmtId="0" fontId="8" fillId="0" borderId="0"/>
    <xf numFmtId="0" fontId="8" fillId="0" borderId="0"/>
    <xf numFmtId="0" fontId="9" fillId="0" borderId="0"/>
    <xf numFmtId="0" fontId="8" fillId="0" borderId="0"/>
    <xf numFmtId="0" fontId="8" fillId="0" borderId="0"/>
    <xf numFmtId="0" fontId="11" fillId="0" borderId="0"/>
    <xf numFmtId="0" fontId="12"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1" fillId="0" borderId="0"/>
    <xf numFmtId="0" fontId="8" fillId="0" borderId="0"/>
    <xf numFmtId="43" fontId="1" fillId="0" borderId="0" applyFont="0" applyFill="0" applyBorder="0" applyAlignment="0" applyProtection="0"/>
    <xf numFmtId="0" fontId="1" fillId="0" borderId="0"/>
    <xf numFmtId="0" fontId="27" fillId="0" borderId="0"/>
    <xf numFmtId="0" fontId="8" fillId="0" borderId="0"/>
    <xf numFmtId="0" fontId="5" fillId="0" borderId="0"/>
    <xf numFmtId="0" fontId="2" fillId="0" borderId="0"/>
    <xf numFmtId="43" fontId="27" fillId="0" borderId="0" applyFont="0" applyFill="0" applyBorder="0" applyAlignment="0" applyProtection="0"/>
    <xf numFmtId="0" fontId="51" fillId="0" borderId="0"/>
    <xf numFmtId="0" fontId="23" fillId="0" borderId="0"/>
    <xf numFmtId="0" fontId="55" fillId="0" borderId="0"/>
    <xf numFmtId="175" fontId="8" fillId="0" borderId="0" applyFont="0" applyFill="0" applyBorder="0" applyAlignment="0" applyProtection="0"/>
    <xf numFmtId="176" fontId="2"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8" fillId="0" borderId="0"/>
    <xf numFmtId="0" fontId="23" fillId="0" borderId="0"/>
    <xf numFmtId="43" fontId="8" fillId="0" borderId="0" applyFont="0" applyFill="0" applyBorder="0" applyAlignment="0" applyProtection="0"/>
    <xf numFmtId="0" fontId="55" fillId="0" borderId="0"/>
    <xf numFmtId="0" fontId="56" fillId="0" borderId="0"/>
    <xf numFmtId="0" fontId="8" fillId="0" borderId="0"/>
    <xf numFmtId="0" fontId="8" fillId="0" borderId="0"/>
    <xf numFmtId="0" fontId="8" fillId="0" borderId="0">
      <alignment vertical="top"/>
    </xf>
  </cellStyleXfs>
  <cellXfs count="566">
    <xf numFmtId="0" fontId="0" fillId="0" borderId="0" xfId="0"/>
    <xf numFmtId="165" fontId="3" fillId="0" borderId="2" xfId="1" applyNumberFormat="1" applyFont="1" applyFill="1" applyBorder="1" applyAlignment="1">
      <alignment horizontal="right" vertical="center" wrapText="1"/>
    </xf>
    <xf numFmtId="43" fontId="3" fillId="0" borderId="2" xfId="1" applyFont="1" applyFill="1" applyBorder="1" applyAlignment="1">
      <alignment horizontal="right" vertical="center" wrapText="1"/>
    </xf>
    <xf numFmtId="2" fontId="9" fillId="0" borderId="2" xfId="17" applyNumberFormat="1" applyFont="1" applyFill="1" applyBorder="1" applyAlignment="1">
      <alignment horizontal="center" vertical="center" wrapText="1"/>
    </xf>
    <xf numFmtId="2" fontId="9" fillId="0" borderId="2" xfId="12" applyNumberFormat="1" applyFont="1" applyFill="1" applyBorder="1" applyAlignment="1">
      <alignment horizontal="center" vertical="center" wrapText="1"/>
    </xf>
    <xf numFmtId="43" fontId="9" fillId="0" borderId="2" xfId="13" applyFont="1" applyFill="1" applyBorder="1" applyAlignment="1">
      <alignment horizontal="center" vertical="center" wrapText="1"/>
    </xf>
    <xf numFmtId="0" fontId="3" fillId="0" borderId="2" xfId="15" applyFont="1" applyBorder="1" applyAlignment="1">
      <alignment horizontal="center" vertical="center" wrapText="1"/>
    </xf>
    <xf numFmtId="0" fontId="9" fillId="0" borderId="2" xfId="15" applyFont="1" applyBorder="1" applyAlignment="1">
      <alignment horizontal="center" vertical="center" wrapText="1"/>
    </xf>
    <xf numFmtId="1" fontId="9" fillId="0" borderId="2" xfId="15" applyNumberFormat="1" applyFont="1" applyBorder="1" applyAlignment="1">
      <alignment vertical="center" wrapText="1"/>
    </xf>
    <xf numFmtId="2" fontId="3" fillId="0" borderId="2" xfId="6" applyNumberFormat="1" applyFont="1" applyBorder="1" applyAlignment="1">
      <alignment horizontal="right" vertical="center" wrapText="1"/>
    </xf>
    <xf numFmtId="0" fontId="9" fillId="0" borderId="2" xfId="9" applyFont="1" applyBorder="1" applyAlignment="1">
      <alignment horizontal="left" vertical="center" wrapText="1"/>
    </xf>
    <xf numFmtId="2" fontId="3" fillId="0" borderId="2" xfId="6" applyNumberFormat="1" applyFont="1" applyBorder="1" applyAlignment="1">
      <alignment horizontal="center" vertical="center" wrapText="1"/>
    </xf>
    <xf numFmtId="2" fontId="9" fillId="0" borderId="2" xfId="4" applyNumberFormat="1" applyFont="1" applyBorder="1" applyAlignment="1">
      <alignment horizontal="left" vertical="center" wrapText="1"/>
    </xf>
    <xf numFmtId="2" fontId="9" fillId="0" borderId="2" xfId="6" applyNumberFormat="1" applyFont="1" applyBorder="1" applyAlignment="1">
      <alignment horizontal="right" vertical="center" wrapText="1"/>
    </xf>
    <xf numFmtId="43" fontId="3" fillId="0" borderId="2" xfId="1" applyFont="1" applyFill="1" applyBorder="1" applyAlignment="1">
      <alignment horizontal="right" vertical="center"/>
    </xf>
    <xf numFmtId="43" fontId="3" fillId="0" borderId="2" xfId="13" applyFont="1" applyFill="1" applyBorder="1" applyAlignment="1">
      <alignment horizontal="center" vertical="center" wrapText="1"/>
    </xf>
    <xf numFmtId="43" fontId="9" fillId="0" borderId="2" xfId="1" applyFont="1" applyFill="1" applyBorder="1" applyAlignment="1">
      <alignment horizontal="right" vertical="center" wrapText="1"/>
    </xf>
    <xf numFmtId="165" fontId="4" fillId="0" borderId="2" xfId="1" applyNumberFormat="1" applyFont="1" applyFill="1" applyBorder="1" applyAlignment="1">
      <alignment horizontal="right" vertical="center" wrapText="1"/>
    </xf>
    <xf numFmtId="43" fontId="4" fillId="0" borderId="2" xfId="1" applyFont="1" applyFill="1" applyBorder="1" applyAlignment="1">
      <alignment horizontal="right"/>
    </xf>
    <xf numFmtId="2" fontId="9" fillId="0" borderId="2" xfId="1" applyNumberFormat="1" applyFont="1" applyFill="1" applyBorder="1" applyAlignment="1">
      <alignment horizontal="center" vertical="center" wrapText="1"/>
    </xf>
    <xf numFmtId="169" fontId="9" fillId="0" borderId="2" xfId="1" applyNumberFormat="1" applyFont="1" applyFill="1" applyBorder="1" applyAlignment="1">
      <alignment horizontal="center" vertical="center" wrapText="1"/>
    </xf>
    <xf numFmtId="43" fontId="10" fillId="0" borderId="2" xfId="1" applyFont="1" applyFill="1" applyBorder="1" applyAlignment="1">
      <alignment horizontal="center" vertical="center" wrapText="1"/>
    </xf>
    <xf numFmtId="4" fontId="9" fillId="0" borderId="2" xfId="1" applyNumberFormat="1" applyFont="1" applyFill="1" applyBorder="1" applyAlignment="1">
      <alignment horizontal="right" vertical="center"/>
    </xf>
    <xf numFmtId="2" fontId="10" fillId="0" borderId="2" xfId="1" applyNumberFormat="1" applyFont="1" applyFill="1" applyBorder="1" applyAlignment="1">
      <alignment horizontal="center" vertical="center" wrapText="1"/>
    </xf>
    <xf numFmtId="2" fontId="3" fillId="0" borderId="0" xfId="6" applyNumberFormat="1" applyFont="1" applyAlignment="1">
      <alignment horizontal="center" vertical="center" wrapText="1"/>
    </xf>
    <xf numFmtId="0" fontId="3" fillId="0" borderId="0" xfId="19" applyFont="1" applyAlignment="1">
      <alignment vertical="center"/>
    </xf>
    <xf numFmtId="0" fontId="9" fillId="0" borderId="0" xfId="19" applyFont="1"/>
    <xf numFmtId="43" fontId="3" fillId="0" borderId="2" xfId="17" applyFont="1" applyFill="1" applyBorder="1" applyAlignment="1">
      <alignment horizontal="right" vertical="center"/>
    </xf>
    <xf numFmtId="43" fontId="3" fillId="0" borderId="2" xfId="17" applyFont="1" applyFill="1" applyBorder="1" applyAlignment="1">
      <alignment horizontal="right" vertical="center" wrapText="1"/>
    </xf>
    <xf numFmtId="43" fontId="9" fillId="0" borderId="2" xfId="17" applyFont="1" applyFill="1" applyBorder="1" applyAlignment="1">
      <alignment horizontal="right" vertical="center" wrapText="1"/>
    </xf>
    <xf numFmtId="43" fontId="10" fillId="0" borderId="2" xfId="17" applyFont="1" applyFill="1" applyBorder="1" applyAlignment="1">
      <alignment horizontal="center" vertical="center" wrapText="1"/>
    </xf>
    <xf numFmtId="168" fontId="9" fillId="0" borderId="2" xfId="17" applyNumberFormat="1" applyFont="1" applyFill="1" applyBorder="1" applyAlignment="1">
      <alignment horizontal="right" vertical="center" wrapText="1"/>
    </xf>
    <xf numFmtId="0" fontId="3" fillId="0" borderId="2" xfId="19" applyFont="1" applyBorder="1" applyAlignment="1">
      <alignment horizontal="center" vertical="center" wrapText="1"/>
    </xf>
    <xf numFmtId="2" fontId="3" fillId="0" borderId="2" xfId="19" applyNumberFormat="1" applyFont="1" applyBorder="1" applyAlignment="1">
      <alignment horizontal="right" vertical="center" wrapText="1"/>
    </xf>
    <xf numFmtId="0" fontId="9" fillId="0" borderId="2" xfId="19" applyFont="1" applyBorder="1" applyAlignment="1">
      <alignment horizontal="center" vertical="center"/>
    </xf>
    <xf numFmtId="2" fontId="9" fillId="0" borderId="2" xfId="19" applyNumberFormat="1" applyFont="1" applyBorder="1" applyAlignment="1">
      <alignment horizontal="right" vertical="center"/>
    </xf>
    <xf numFmtId="0" fontId="9" fillId="0" borderId="2" xfId="19" applyFont="1" applyBorder="1" applyAlignment="1">
      <alignment horizontal="center" vertical="center" wrapText="1"/>
    </xf>
    <xf numFmtId="2" fontId="9" fillId="0" borderId="2" xfId="19" applyNumberFormat="1" applyFont="1" applyBorder="1" applyAlignment="1">
      <alignment horizontal="right" vertical="center" wrapText="1"/>
    </xf>
    <xf numFmtId="2" fontId="9" fillId="0" borderId="2" xfId="19" applyNumberFormat="1" applyFont="1" applyBorder="1" applyAlignment="1">
      <alignment horizontal="center" vertical="center" wrapText="1"/>
    </xf>
    <xf numFmtId="0" fontId="9" fillId="0" borderId="2" xfId="19" applyFont="1" applyBorder="1" applyAlignment="1">
      <alignment horizontal="left" vertical="center" wrapText="1"/>
    </xf>
    <xf numFmtId="2" fontId="3" fillId="0" borderId="2" xfId="19" applyNumberFormat="1" applyFont="1" applyBorder="1" applyAlignment="1">
      <alignment horizontal="center" vertical="center" wrapText="1"/>
    </xf>
    <xf numFmtId="0" fontId="9" fillId="0" borderId="2" xfId="19" applyFont="1" applyBorder="1" applyAlignment="1">
      <alignment vertical="center" wrapText="1"/>
    </xf>
    <xf numFmtId="0" fontId="9" fillId="0" borderId="0" xfId="6" applyFont="1" applyAlignment="1">
      <alignment horizontal="center" vertical="center" wrapText="1"/>
    </xf>
    <xf numFmtId="174" fontId="3" fillId="0" borderId="0" xfId="6" applyNumberFormat="1" applyFont="1" applyAlignment="1">
      <alignment horizontal="center" vertical="center" wrapText="1"/>
    </xf>
    <xf numFmtId="4" fontId="3" fillId="0" borderId="0" xfId="6" applyNumberFormat="1" applyFont="1" applyAlignment="1">
      <alignment horizontal="center" vertical="center" wrapText="1"/>
    </xf>
    <xf numFmtId="0" fontId="3" fillId="0" borderId="0" xfId="6" applyFont="1" applyAlignment="1">
      <alignment horizontal="center" vertical="center" wrapText="1"/>
    </xf>
    <xf numFmtId="0" fontId="9" fillId="0" borderId="0" xfId="19" applyFont="1" applyAlignment="1">
      <alignment vertical="center" wrapText="1"/>
    </xf>
    <xf numFmtId="49" fontId="3" fillId="0" borderId="0" xfId="6" applyNumberFormat="1" applyFont="1" applyAlignment="1">
      <alignment horizontal="center" vertical="center" wrapText="1"/>
    </xf>
    <xf numFmtId="49" fontId="25" fillId="0" borderId="10" xfId="6" applyNumberFormat="1" applyFont="1" applyBorder="1" applyAlignment="1">
      <alignment vertical="center" wrapText="1"/>
    </xf>
    <xf numFmtId="0" fontId="3" fillId="0" borderId="2" xfId="22" applyFont="1" applyBorder="1" applyAlignment="1">
      <alignment horizontal="center" vertical="center" wrapText="1"/>
    </xf>
    <xf numFmtId="0" fontId="14" fillId="0" borderId="2" xfId="19" applyFont="1" applyBorder="1" applyAlignment="1">
      <alignment horizontal="center" vertical="center" wrapText="1"/>
    </xf>
    <xf numFmtId="0" fontId="21" fillId="0" borderId="2" xfId="19" applyFont="1" applyBorder="1" applyAlignment="1">
      <alignment horizontal="center" vertical="center" wrapText="1"/>
    </xf>
    <xf numFmtId="0" fontId="3" fillId="0" borderId="0" xfId="19" applyFont="1" applyAlignment="1">
      <alignment vertical="center" wrapText="1"/>
    </xf>
    <xf numFmtId="37" fontId="30" fillId="0" borderId="2" xfId="6" applyNumberFormat="1" applyFont="1" applyBorder="1" applyAlignment="1">
      <alignment horizontal="center" vertical="center" wrapText="1"/>
    </xf>
    <xf numFmtId="37" fontId="30" fillId="0" borderId="2" xfId="22" applyNumberFormat="1" applyFont="1" applyBorder="1" applyAlignment="1">
      <alignment horizontal="center" vertical="center" wrapText="1"/>
    </xf>
    <xf numFmtId="37" fontId="30" fillId="0" borderId="2" xfId="19" applyNumberFormat="1" applyFont="1" applyBorder="1" applyAlignment="1">
      <alignment horizontal="center" vertical="center" wrapText="1"/>
    </xf>
    <xf numFmtId="37" fontId="30" fillId="0" borderId="0" xfId="19" applyNumberFormat="1" applyFont="1" applyAlignment="1">
      <alignment vertical="center" wrapText="1"/>
    </xf>
    <xf numFmtId="164" fontId="3" fillId="0" borderId="2" xfId="6" applyNumberFormat="1" applyFont="1" applyBorder="1" applyAlignment="1">
      <alignment horizontal="center" vertical="center" wrapText="1"/>
    </xf>
    <xf numFmtId="164" fontId="3" fillId="0" borderId="2" xfId="6" applyNumberFormat="1" applyFont="1" applyBorder="1" applyAlignment="1">
      <alignment horizontal="left" vertical="center" wrapText="1"/>
    </xf>
    <xf numFmtId="4" fontId="3" fillId="0" borderId="2" xfId="6" applyNumberFormat="1" applyFont="1" applyBorder="1" applyAlignment="1">
      <alignment horizontal="right" vertical="center" wrapText="1"/>
    </xf>
    <xf numFmtId="4" fontId="19" fillId="0" borderId="8" xfId="19" applyNumberFormat="1" applyFont="1" applyBorder="1" applyAlignment="1">
      <alignment horizontal="right" vertical="center"/>
    </xf>
    <xf numFmtId="4" fontId="19" fillId="0" borderId="0" xfId="19" applyNumberFormat="1" applyFont="1" applyAlignment="1">
      <alignment horizontal="right" vertical="center"/>
    </xf>
    <xf numFmtId="4" fontId="13" fillId="0" borderId="2" xfId="6" applyNumberFormat="1" applyFont="1" applyBorder="1" applyAlignment="1">
      <alignment horizontal="right" vertical="center" wrapText="1"/>
    </xf>
    <xf numFmtId="4" fontId="31" fillId="0" borderId="2" xfId="6" applyNumberFormat="1" applyFont="1" applyBorder="1" applyAlignment="1">
      <alignment horizontal="right" vertical="center" wrapText="1"/>
    </xf>
    <xf numFmtId="164" fontId="31" fillId="0" borderId="2" xfId="6" applyNumberFormat="1" applyFont="1" applyBorder="1" applyAlignment="1">
      <alignment horizontal="center" vertical="center" wrapText="1"/>
    </xf>
    <xf numFmtId="164" fontId="31" fillId="0" borderId="2" xfId="6" applyNumberFormat="1" applyFont="1" applyBorder="1" applyAlignment="1">
      <alignment horizontal="left" vertical="center" wrapText="1"/>
    </xf>
    <xf numFmtId="4" fontId="32" fillId="0" borderId="9" xfId="19" applyNumberFormat="1" applyFont="1" applyBorder="1" applyAlignment="1">
      <alignment horizontal="right" vertical="center"/>
    </xf>
    <xf numFmtId="0" fontId="31" fillId="0" borderId="0" xfId="19" applyFont="1" applyAlignment="1">
      <alignment vertical="center" wrapText="1"/>
    </xf>
    <xf numFmtId="164" fontId="25" fillId="0" borderId="2" xfId="6" applyNumberFormat="1" applyFont="1" applyBorder="1" applyAlignment="1">
      <alignment horizontal="center" vertical="center" wrapText="1"/>
    </xf>
    <xf numFmtId="164" fontId="25" fillId="0" borderId="2" xfId="6" applyNumberFormat="1" applyFont="1" applyBorder="1" applyAlignment="1">
      <alignment horizontal="left" vertical="center" wrapText="1"/>
    </xf>
    <xf numFmtId="4" fontId="25" fillId="0" borderId="2" xfId="6" applyNumberFormat="1" applyFont="1" applyBorder="1" applyAlignment="1">
      <alignment horizontal="right" vertical="center" wrapText="1"/>
    </xf>
    <xf numFmtId="4" fontId="9" fillId="0" borderId="2" xfId="6" applyNumberFormat="1" applyFont="1" applyBorder="1" applyAlignment="1">
      <alignment horizontal="right" vertical="center" wrapText="1"/>
    </xf>
    <xf numFmtId="0" fontId="20" fillId="0" borderId="9" xfId="19" applyFont="1" applyBorder="1" applyAlignment="1">
      <alignment horizontal="right" vertical="center"/>
    </xf>
    <xf numFmtId="4" fontId="33" fillId="0" borderId="2" xfId="19" applyNumberFormat="1" applyFont="1" applyBorder="1" applyAlignment="1">
      <alignment horizontal="right" vertical="center" wrapText="1"/>
    </xf>
    <xf numFmtId="0" fontId="25" fillId="0" borderId="0" xfId="19" applyFont="1" applyAlignment="1">
      <alignment vertical="center" wrapText="1"/>
    </xf>
    <xf numFmtId="164" fontId="9" fillId="0" borderId="2" xfId="6" applyNumberFormat="1" applyFont="1" applyBorder="1" applyAlignment="1">
      <alignment horizontal="center" vertical="center" wrapText="1"/>
    </xf>
    <xf numFmtId="164" fontId="9" fillId="0" borderId="2" xfId="6" applyNumberFormat="1" applyFont="1" applyBorder="1" applyAlignment="1">
      <alignment horizontal="left" vertical="center" wrapText="1"/>
    </xf>
    <xf numFmtId="4" fontId="20" fillId="0" borderId="9" xfId="19" applyNumberFormat="1" applyFont="1" applyBorder="1" applyAlignment="1">
      <alignment horizontal="right" vertical="center"/>
    </xf>
    <xf numFmtId="4" fontId="34" fillId="0" borderId="0" xfId="19" applyNumberFormat="1" applyFont="1" applyAlignment="1">
      <alignment horizontal="right" vertical="center"/>
    </xf>
    <xf numFmtId="4" fontId="35" fillId="0" borderId="9" xfId="19" applyNumberFormat="1" applyFont="1" applyBorder="1" applyAlignment="1">
      <alignment horizontal="right" vertical="center"/>
    </xf>
    <xf numFmtId="4" fontId="13" fillId="0" borderId="2" xfId="19" applyNumberFormat="1" applyFont="1" applyBorder="1" applyAlignment="1">
      <alignment horizontal="right" vertical="center" wrapText="1"/>
    </xf>
    <xf numFmtId="4" fontId="36" fillId="0" borderId="2" xfId="19" applyNumberFormat="1" applyFont="1" applyBorder="1" applyAlignment="1">
      <alignment horizontal="right" vertical="center" wrapText="1"/>
    </xf>
    <xf numFmtId="0" fontId="35" fillId="0" borderId="9" xfId="19" applyFont="1" applyBorder="1" applyAlignment="1">
      <alignment horizontal="right" vertical="center"/>
    </xf>
    <xf numFmtId="0" fontId="9" fillId="0" borderId="0" xfId="19" applyFont="1" applyAlignment="1">
      <alignment horizontal="center" vertical="center" wrapText="1"/>
    </xf>
    <xf numFmtId="0" fontId="9" fillId="0" borderId="0" xfId="19" applyFont="1" applyAlignment="1">
      <alignment horizontal="center" vertical="center"/>
    </xf>
    <xf numFmtId="0" fontId="9" fillId="0" borderId="0" xfId="19" applyFont="1" applyAlignment="1">
      <alignment vertical="center"/>
    </xf>
    <xf numFmtId="0" fontId="3" fillId="0" borderId="0" xfId="19" applyFont="1" applyAlignment="1">
      <alignment horizontal="center" vertical="center" wrapText="1"/>
    </xf>
    <xf numFmtId="0" fontId="27" fillId="0" borderId="0" xfId="19"/>
    <xf numFmtId="37" fontId="10" fillId="0" borderId="2" xfId="6" applyNumberFormat="1" applyFont="1" applyBorder="1" applyAlignment="1">
      <alignment horizontal="center" vertical="center" wrapText="1"/>
    </xf>
    <xf numFmtId="37" fontId="10" fillId="0" borderId="12" xfId="22" applyNumberFormat="1" applyFont="1" applyBorder="1" applyAlignment="1">
      <alignment horizontal="center" vertical="center" wrapText="1"/>
    </xf>
    <xf numFmtId="0" fontId="16" fillId="0" borderId="2" xfId="19" applyFont="1" applyBorder="1" applyAlignment="1">
      <alignment horizontal="center" vertical="center" wrapText="1"/>
    </xf>
    <xf numFmtId="0" fontId="16" fillId="0" borderId="2" xfId="19" applyFont="1" applyBorder="1" applyAlignment="1">
      <alignment vertical="center" wrapText="1"/>
    </xf>
    <xf numFmtId="4" fontId="32" fillId="0" borderId="2" xfId="19" applyNumberFormat="1" applyFont="1" applyBorder="1" applyAlignment="1">
      <alignment horizontal="right" vertical="center" wrapText="1"/>
    </xf>
    <xf numFmtId="0" fontId="15" fillId="0" borderId="2" xfId="19" applyFont="1" applyBorder="1" applyAlignment="1">
      <alignment horizontal="center" vertical="center" wrapText="1"/>
    </xf>
    <xf numFmtId="0" fontId="17" fillId="0" borderId="2" xfId="19" applyFont="1" applyBorder="1" applyAlignment="1">
      <alignment vertical="center" wrapText="1"/>
    </xf>
    <xf numFmtId="0" fontId="20" fillId="0" borderId="2" xfId="19" applyFont="1" applyBorder="1" applyAlignment="1">
      <alignment horizontal="right" vertical="center" wrapText="1"/>
    </xf>
    <xf numFmtId="4" fontId="20" fillId="0" borderId="2" xfId="19" applyNumberFormat="1" applyFont="1" applyBorder="1" applyAlignment="1">
      <alignment horizontal="right" vertical="center" wrapText="1"/>
    </xf>
    <xf numFmtId="2" fontId="32" fillId="0" borderId="2" xfId="19" applyNumberFormat="1" applyFont="1" applyBorder="1" applyAlignment="1">
      <alignment horizontal="right" vertical="center" wrapText="1"/>
    </xf>
    <xf numFmtId="0" fontId="15" fillId="0" borderId="2" xfId="19" applyFont="1" applyBorder="1" applyAlignment="1">
      <alignment vertical="center" wrapText="1"/>
    </xf>
    <xf numFmtId="4" fontId="9" fillId="0" borderId="2" xfId="19" applyNumberFormat="1" applyFont="1" applyBorder="1" applyAlignment="1">
      <alignment horizontal="right" vertical="center" wrapText="1"/>
    </xf>
    <xf numFmtId="0" fontId="17" fillId="0" borderId="2" xfId="19" applyFont="1" applyBorder="1" applyAlignment="1">
      <alignment horizontal="center" vertical="center" wrapText="1"/>
    </xf>
    <xf numFmtId="4" fontId="25" fillId="0" borderId="2" xfId="19" applyNumberFormat="1" applyFont="1" applyBorder="1" applyAlignment="1">
      <alignment horizontal="right" vertical="center" wrapText="1"/>
    </xf>
    <xf numFmtId="4" fontId="35" fillId="0" borderId="2" xfId="19" applyNumberFormat="1" applyFont="1" applyBorder="1" applyAlignment="1">
      <alignment horizontal="right" vertical="center" wrapText="1"/>
    </xf>
    <xf numFmtId="2" fontId="17" fillId="0" borderId="2" xfId="19" applyNumberFormat="1" applyFont="1" applyBorder="1" applyAlignment="1">
      <alignment vertical="center" wrapText="1"/>
    </xf>
    <xf numFmtId="0" fontId="17" fillId="0" borderId="0" xfId="19" applyFont="1"/>
    <xf numFmtId="4" fontId="3" fillId="0" borderId="2" xfId="19" applyNumberFormat="1" applyFont="1" applyBorder="1" applyAlignment="1">
      <alignment horizontal="right" vertical="center" wrapText="1"/>
    </xf>
    <xf numFmtId="2" fontId="20" fillId="0" borderId="2" xfId="19" applyNumberFormat="1" applyFont="1" applyBorder="1" applyAlignment="1">
      <alignment horizontal="right" vertical="center" wrapText="1"/>
    </xf>
    <xf numFmtId="4" fontId="31" fillId="0" borderId="2" xfId="19" applyNumberFormat="1" applyFont="1" applyBorder="1" applyAlignment="1">
      <alignment horizontal="right" vertical="center" wrapText="1"/>
    </xf>
    <xf numFmtId="0" fontId="4" fillId="0" borderId="0" xfId="19" applyFont="1" applyAlignment="1">
      <alignment horizontal="left" vertical="center"/>
    </xf>
    <xf numFmtId="0" fontId="9" fillId="0" borderId="0" xfId="19" applyFont="1" applyAlignment="1">
      <alignment horizontal="justify" vertical="center" wrapText="1"/>
    </xf>
    <xf numFmtId="0" fontId="9" fillId="2" borderId="0" xfId="19" applyFont="1" applyFill="1" applyAlignment="1">
      <alignment horizontal="center" vertical="center" wrapText="1"/>
    </xf>
    <xf numFmtId="0" fontId="3" fillId="0" borderId="0" xfId="19" applyFont="1" applyAlignment="1">
      <alignment horizontal="center" vertical="center"/>
    </xf>
    <xf numFmtId="0" fontId="3" fillId="0" borderId="0" xfId="19" applyFont="1" applyAlignment="1">
      <alignment horizontal="centerContinuous" vertical="center" wrapText="1"/>
    </xf>
    <xf numFmtId="0" fontId="3" fillId="2" borderId="0" xfId="19" applyFont="1" applyFill="1" applyAlignment="1">
      <alignment horizontal="center" vertical="center" wrapText="1"/>
    </xf>
    <xf numFmtId="0" fontId="3" fillId="0" borderId="0" xfId="19" applyFont="1" applyAlignment="1">
      <alignment horizontal="justify" vertical="center" wrapText="1"/>
    </xf>
    <xf numFmtId="164" fontId="10" fillId="0" borderId="2" xfId="19" applyNumberFormat="1" applyFont="1" applyBorder="1" applyAlignment="1">
      <alignment horizontal="center" vertical="center" wrapText="1"/>
    </xf>
    <xf numFmtId="164" fontId="10" fillId="2" borderId="2" xfId="19" applyNumberFormat="1" applyFont="1" applyFill="1" applyBorder="1" applyAlignment="1">
      <alignment horizontal="center" vertical="center" wrapText="1"/>
    </xf>
    <xf numFmtId="0" fontId="10" fillId="0" borderId="0" xfId="19" applyFont="1" applyAlignment="1">
      <alignment horizontal="justify" vertical="center" wrapText="1"/>
    </xf>
    <xf numFmtId="164" fontId="3" fillId="0" borderId="2" xfId="19" applyNumberFormat="1" applyFont="1" applyBorder="1" applyAlignment="1">
      <alignment horizontal="center" vertical="center" wrapText="1"/>
    </xf>
    <xf numFmtId="164" fontId="3" fillId="0" borderId="2" xfId="19" applyNumberFormat="1" applyFont="1" applyBorder="1" applyAlignment="1">
      <alignment horizontal="left" vertical="center" wrapText="1"/>
    </xf>
    <xf numFmtId="164" fontId="3" fillId="2" borderId="2" xfId="19" applyNumberFormat="1" applyFont="1" applyFill="1" applyBorder="1" applyAlignment="1">
      <alignment horizontal="center" vertical="center" wrapText="1"/>
    </xf>
    <xf numFmtId="0" fontId="3" fillId="0" borderId="2" xfId="19" applyFont="1" applyBorder="1" applyAlignment="1">
      <alignment horizontal="justify" vertical="center" wrapText="1"/>
    </xf>
    <xf numFmtId="0" fontId="3" fillId="2" borderId="2" xfId="19" applyFont="1" applyFill="1" applyBorder="1" applyAlignment="1">
      <alignment horizontal="center" vertical="center" wrapText="1"/>
    </xf>
    <xf numFmtId="2" fontId="3" fillId="2" borderId="2" xfId="19" applyNumberFormat="1" applyFont="1" applyFill="1" applyBorder="1" applyAlignment="1">
      <alignment horizontal="center" vertical="center" wrapText="1"/>
    </xf>
    <xf numFmtId="4" fontId="3" fillId="2" borderId="2" xfId="19" applyNumberFormat="1" applyFont="1" applyFill="1" applyBorder="1" applyAlignment="1">
      <alignment horizontal="right" vertical="center" wrapText="1"/>
    </xf>
    <xf numFmtId="0" fontId="25" fillId="0" borderId="2" xfId="19" applyFont="1" applyBorder="1" applyAlignment="1">
      <alignment horizontal="center" vertical="center" wrapText="1"/>
    </xf>
    <xf numFmtId="0" fontId="25" fillId="0" borderId="2" xfId="19" applyFont="1" applyBorder="1" applyAlignment="1">
      <alignment horizontal="justify" vertical="center" wrapText="1"/>
    </xf>
    <xf numFmtId="0" fontId="25" fillId="2" borderId="2" xfId="19" applyFont="1" applyFill="1" applyBorder="1" applyAlignment="1">
      <alignment horizontal="center" vertical="center" wrapText="1"/>
    </xf>
    <xf numFmtId="4" fontId="9" fillId="2" borderId="2" xfId="19" applyNumberFormat="1" applyFont="1" applyFill="1" applyBorder="1" applyAlignment="1">
      <alignment horizontal="center" vertical="center" wrapText="1"/>
    </xf>
    <xf numFmtId="4" fontId="9" fillId="2" borderId="2" xfId="19" applyNumberFormat="1" applyFont="1" applyFill="1" applyBorder="1" applyAlignment="1">
      <alignment horizontal="right" vertical="center" wrapText="1"/>
    </xf>
    <xf numFmtId="0" fontId="25" fillId="0" borderId="0" xfId="19" applyFont="1" applyAlignment="1">
      <alignment horizontal="justify" vertical="center" wrapText="1"/>
    </xf>
    <xf numFmtId="0" fontId="37" fillId="0" borderId="2" xfId="19" applyFont="1" applyBorder="1" applyAlignment="1">
      <alignment horizontal="center" vertical="center" wrapText="1"/>
    </xf>
    <xf numFmtId="0" fontId="37" fillId="0" borderId="2" xfId="19" applyFont="1" applyBorder="1" applyAlignment="1">
      <alignment horizontal="justify" vertical="center" wrapText="1"/>
    </xf>
    <xf numFmtId="0" fontId="37" fillId="2" borderId="2" xfId="19" applyFont="1" applyFill="1" applyBorder="1" applyAlignment="1">
      <alignment horizontal="center" vertical="center" wrapText="1"/>
    </xf>
    <xf numFmtId="4" fontId="9" fillId="0" borderId="0" xfId="19" applyNumberFormat="1" applyFont="1" applyAlignment="1">
      <alignment horizontal="justify" vertical="center" wrapText="1"/>
    </xf>
    <xf numFmtId="0" fontId="31" fillId="0" borderId="2" xfId="19" applyFont="1" applyBorder="1" applyAlignment="1">
      <alignment horizontal="center" vertical="center" wrapText="1"/>
    </xf>
    <xf numFmtId="0" fontId="31" fillId="0" borderId="2" xfId="19" applyFont="1" applyBorder="1" applyAlignment="1">
      <alignment horizontal="justify" vertical="center" wrapText="1"/>
    </xf>
    <xf numFmtId="43" fontId="31" fillId="2" borderId="2" xfId="23" applyFont="1" applyFill="1" applyBorder="1" applyAlignment="1">
      <alignment horizontal="center" vertical="center" wrapText="1"/>
    </xf>
    <xf numFmtId="2" fontId="31" fillId="2" borderId="2" xfId="19" applyNumberFormat="1" applyFont="1" applyFill="1" applyBorder="1" applyAlignment="1">
      <alignment horizontal="center" vertical="center" wrapText="1"/>
    </xf>
    <xf numFmtId="4" fontId="31" fillId="2" borderId="2" xfId="19" applyNumberFormat="1" applyFont="1" applyFill="1" applyBorder="1" applyAlignment="1">
      <alignment horizontal="right" vertical="center" wrapText="1"/>
    </xf>
    <xf numFmtId="0" fontId="31" fillId="0" borderId="0" xfId="19" applyFont="1" applyAlignment="1">
      <alignment horizontal="justify" vertical="center" wrapText="1"/>
    </xf>
    <xf numFmtId="4" fontId="31" fillId="0" borderId="0" xfId="19" applyNumberFormat="1" applyFont="1" applyAlignment="1">
      <alignment horizontal="justify" vertical="center" wrapText="1"/>
    </xf>
    <xf numFmtId="0" fontId="38" fillId="0" borderId="2" xfId="19" applyFont="1" applyBorder="1" applyAlignment="1">
      <alignment horizontal="center" vertical="center" wrapText="1"/>
    </xf>
    <xf numFmtId="0" fontId="38" fillId="0" borderId="2" xfId="19" applyFont="1" applyBorder="1" applyAlignment="1">
      <alignment horizontal="justify" vertical="center" wrapText="1"/>
    </xf>
    <xf numFmtId="0" fontId="38" fillId="2" borderId="2" xfId="19" applyFont="1" applyFill="1" applyBorder="1" applyAlignment="1">
      <alignment horizontal="center" vertical="center" wrapText="1"/>
    </xf>
    <xf numFmtId="0" fontId="32" fillId="0" borderId="2" xfId="19" applyFont="1" applyBorder="1" applyAlignment="1">
      <alignment horizontal="center" vertical="center" wrapText="1"/>
    </xf>
    <xf numFmtId="0" fontId="32" fillId="0" borderId="2" xfId="19" applyFont="1" applyBorder="1" applyAlignment="1">
      <alignment horizontal="justify" vertical="center" wrapText="1"/>
    </xf>
    <xf numFmtId="0" fontId="32" fillId="2" borderId="2" xfId="19" applyFont="1" applyFill="1" applyBorder="1" applyAlignment="1">
      <alignment horizontal="center" vertical="center" wrapText="1"/>
    </xf>
    <xf numFmtId="0" fontId="39" fillId="0" borderId="0" xfId="19" applyFont="1" applyAlignment="1">
      <alignment horizontal="justify" vertical="center" wrapText="1"/>
    </xf>
    <xf numFmtId="0" fontId="40" fillId="0" borderId="0" xfId="19" applyFont="1" applyAlignment="1">
      <alignment horizontal="center" vertical="center" wrapText="1"/>
    </xf>
    <xf numFmtId="4" fontId="41" fillId="0" borderId="0" xfId="19" applyNumberFormat="1" applyFont="1" applyAlignment="1">
      <alignment horizontal="right" vertical="center" wrapText="1"/>
    </xf>
    <xf numFmtId="0" fontId="42" fillId="0" borderId="0" xfId="19" applyFont="1" applyAlignment="1">
      <alignment horizontal="justify" vertical="center" wrapText="1"/>
    </xf>
    <xf numFmtId="0" fontId="9" fillId="0" borderId="0" xfId="22" applyFont="1" applyAlignment="1">
      <alignment vertical="center"/>
    </xf>
    <xf numFmtId="0" fontId="9" fillId="0" borderId="0" xfId="22" applyFont="1" applyAlignment="1">
      <alignment horizontal="center" vertical="center"/>
    </xf>
    <xf numFmtId="0" fontId="3" fillId="0" borderId="0" xfId="22" applyFont="1" applyAlignment="1">
      <alignment vertical="center"/>
    </xf>
    <xf numFmtId="0" fontId="3" fillId="0" borderId="10" xfId="19" applyFont="1" applyBorder="1" applyAlignment="1">
      <alignment horizontal="center" vertical="center"/>
    </xf>
    <xf numFmtId="164" fontId="43" fillId="0" borderId="2" xfId="19" applyNumberFormat="1" applyFont="1" applyBorder="1" applyAlignment="1">
      <alignment horizontal="center" vertical="center" wrapText="1"/>
    </xf>
    <xf numFmtId="0" fontId="43" fillId="0" borderId="0" xfId="22" applyFont="1" applyAlignment="1">
      <alignment vertical="center"/>
    </xf>
    <xf numFmtId="0" fontId="3" fillId="0" borderId="2" xfId="22" applyFont="1" applyBorder="1" applyAlignment="1">
      <alignment horizontal="left" vertical="center" wrapText="1"/>
    </xf>
    <xf numFmtId="2" fontId="3" fillId="0" borderId="0" xfId="22" applyNumberFormat="1" applyFont="1" applyAlignment="1">
      <alignment vertical="center" wrapText="1"/>
    </xf>
    <xf numFmtId="0" fontId="3" fillId="0" borderId="0" xfId="22" applyFont="1" applyAlignment="1">
      <alignment vertical="center" wrapText="1"/>
    </xf>
    <xf numFmtId="0" fontId="9" fillId="0" borderId="2" xfId="22" applyFont="1" applyBorder="1" applyAlignment="1">
      <alignment horizontal="center" vertical="center" wrapText="1"/>
    </xf>
    <xf numFmtId="0" fontId="9" fillId="0" borderId="2" xfId="22" applyFont="1" applyBorder="1" applyAlignment="1">
      <alignment horizontal="left" vertical="center" wrapText="1"/>
    </xf>
    <xf numFmtId="2" fontId="9" fillId="0" borderId="0" xfId="22" applyNumberFormat="1" applyFont="1" applyAlignment="1">
      <alignment vertical="center" wrapText="1"/>
    </xf>
    <xf numFmtId="0" fontId="9" fillId="0" borderId="0" xfId="22" applyFont="1" applyAlignment="1">
      <alignment vertical="center" wrapText="1"/>
    </xf>
    <xf numFmtId="0" fontId="25" fillId="0" borderId="2" xfId="22" applyFont="1" applyBorder="1" applyAlignment="1">
      <alignment horizontal="center" vertical="center" wrapText="1"/>
    </xf>
    <xf numFmtId="0" fontId="25" fillId="0" borderId="2" xfId="22" applyFont="1" applyBorder="1" applyAlignment="1">
      <alignment horizontal="left" vertical="center" wrapText="1"/>
    </xf>
    <xf numFmtId="0" fontId="25" fillId="0" borderId="0" xfId="22" applyFont="1" applyAlignment="1">
      <alignment vertical="center" wrapText="1"/>
    </xf>
    <xf numFmtId="0" fontId="31" fillId="0" borderId="0" xfId="22" applyFont="1" applyAlignment="1">
      <alignment vertical="center"/>
    </xf>
    <xf numFmtId="0" fontId="25" fillId="0" borderId="0" xfId="22" applyFont="1" applyAlignment="1">
      <alignment vertical="center"/>
    </xf>
    <xf numFmtId="0" fontId="9" fillId="0" borderId="2" xfId="22" applyFont="1" applyBorder="1" applyAlignment="1">
      <alignment horizontal="right" vertical="center"/>
    </xf>
    <xf numFmtId="0" fontId="9" fillId="0" borderId="2" xfId="22" applyFont="1" applyBorder="1" applyAlignment="1">
      <alignment vertical="center"/>
    </xf>
    <xf numFmtId="0" fontId="44" fillId="0" borderId="2" xfId="19" applyFont="1" applyBorder="1" applyAlignment="1">
      <alignment horizontal="justify" vertical="center" wrapText="1"/>
    </xf>
    <xf numFmtId="2" fontId="44" fillId="0" borderId="2" xfId="19" applyNumberFormat="1" applyFont="1" applyBorder="1" applyAlignment="1">
      <alignment horizontal="center" vertical="center" wrapText="1"/>
    </xf>
    <xf numFmtId="4" fontId="3" fillId="0" borderId="2" xfId="22" applyNumberFormat="1" applyFont="1" applyBorder="1" applyAlignment="1">
      <alignment horizontal="right" vertical="center"/>
    </xf>
    <xf numFmtId="4" fontId="3" fillId="0" borderId="2" xfId="22" applyNumberFormat="1" applyFont="1" applyBorder="1" applyAlignment="1">
      <alignment vertical="center"/>
    </xf>
    <xf numFmtId="4" fontId="25" fillId="0" borderId="2" xfId="22" applyNumberFormat="1" applyFont="1" applyBorder="1" applyAlignment="1">
      <alignment vertical="center"/>
    </xf>
    <xf numFmtId="2" fontId="25" fillId="0" borderId="0" xfId="22" applyNumberFormat="1" applyFont="1" applyAlignment="1">
      <alignment vertical="center" wrapText="1"/>
    </xf>
    <xf numFmtId="0" fontId="46" fillId="0" borderId="0" xfId="22" applyFont="1" applyAlignment="1">
      <alignment horizontal="center" vertical="center"/>
    </xf>
    <xf numFmtId="0" fontId="4" fillId="0" borderId="0" xfId="19" applyFont="1" applyAlignment="1">
      <alignment horizontal="left"/>
    </xf>
    <xf numFmtId="0" fontId="9" fillId="0" borderId="0" xfId="19" applyFont="1" applyAlignment="1">
      <alignment horizontal="center"/>
    </xf>
    <xf numFmtId="0" fontId="43" fillId="0" borderId="0" xfId="19" applyFont="1"/>
    <xf numFmtId="0" fontId="47" fillId="0" borderId="0" xfId="19" applyFont="1"/>
    <xf numFmtId="0" fontId="48" fillId="0" borderId="0" xfId="19" applyFont="1"/>
    <xf numFmtId="49" fontId="30" fillId="0" borderId="2" xfId="19" applyNumberFormat="1" applyFont="1" applyBorder="1" applyAlignment="1">
      <alignment horizontal="center" vertical="center" wrapText="1"/>
    </xf>
    <xf numFmtId="49" fontId="30" fillId="0" borderId="2" xfId="22" applyNumberFormat="1" applyFont="1" applyBorder="1" applyAlignment="1">
      <alignment horizontal="center" vertical="center" wrapText="1"/>
    </xf>
    <xf numFmtId="49" fontId="30" fillId="0" borderId="2" xfId="22" applyNumberFormat="1" applyFont="1" applyBorder="1" applyAlignment="1">
      <alignment horizontal="center" vertical="center"/>
    </xf>
    <xf numFmtId="0" fontId="30" fillId="0" borderId="0" xfId="19" applyFont="1"/>
    <xf numFmtId="2" fontId="31" fillId="0" borderId="2" xfId="19" applyNumberFormat="1" applyFont="1" applyBorder="1" applyAlignment="1">
      <alignment horizontal="right" vertical="center" wrapText="1"/>
    </xf>
    <xf numFmtId="2" fontId="31" fillId="0" borderId="2" xfId="19" applyNumberFormat="1" applyFont="1" applyBorder="1" applyAlignment="1">
      <alignment horizontal="center" vertical="center" wrapText="1"/>
    </xf>
    <xf numFmtId="0" fontId="49" fillId="0" borderId="0" xfId="19" applyFont="1"/>
    <xf numFmtId="2" fontId="49" fillId="0" borderId="0" xfId="19" applyNumberFormat="1" applyFont="1"/>
    <xf numFmtId="2" fontId="25" fillId="0" borderId="2" xfId="19" applyNumberFormat="1" applyFont="1" applyBorder="1" applyAlignment="1">
      <alignment horizontal="right" vertical="center" wrapText="1"/>
    </xf>
    <xf numFmtId="2" fontId="25" fillId="0" borderId="2" xfId="19" applyNumberFormat="1" applyFont="1" applyBorder="1" applyAlignment="1">
      <alignment horizontal="center" vertical="center" wrapText="1"/>
    </xf>
    <xf numFmtId="0" fontId="50" fillId="0" borderId="0" xfId="19" applyFont="1"/>
    <xf numFmtId="0" fontId="9" fillId="0" borderId="2" xfId="19" applyFont="1" applyBorder="1" applyAlignment="1">
      <alignment horizontal="justify" vertical="center" wrapText="1"/>
    </xf>
    <xf numFmtId="4" fontId="31" fillId="0" borderId="2" xfId="19" applyNumberFormat="1" applyFont="1" applyBorder="1" applyAlignment="1">
      <alignment horizontal="right" vertical="center"/>
    </xf>
    <xf numFmtId="4" fontId="31" fillId="0" borderId="2" xfId="19" applyNumberFormat="1" applyFont="1" applyBorder="1" applyAlignment="1">
      <alignment horizontal="center" vertical="center"/>
    </xf>
    <xf numFmtId="4" fontId="25" fillId="0" borderId="2" xfId="19" applyNumberFormat="1" applyFont="1" applyBorder="1" applyAlignment="1">
      <alignment horizontal="right" vertical="center"/>
    </xf>
    <xf numFmtId="4" fontId="25" fillId="0" borderId="2" xfId="19" applyNumberFormat="1" applyFont="1" applyBorder="1" applyAlignment="1">
      <alignment horizontal="center" vertical="center"/>
    </xf>
    <xf numFmtId="4" fontId="3" fillId="0" borderId="2" xfId="19" applyNumberFormat="1" applyFont="1" applyBorder="1" applyAlignment="1">
      <alignment horizontal="right" vertical="center"/>
    </xf>
    <xf numFmtId="4" fontId="9" fillId="0" borderId="2" xfId="19" applyNumberFormat="1" applyFont="1" applyBorder="1" applyAlignment="1">
      <alignment horizontal="right" vertical="center"/>
    </xf>
    <xf numFmtId="4" fontId="9" fillId="0" borderId="2" xfId="19" applyNumberFormat="1" applyFont="1" applyBorder="1" applyAlignment="1">
      <alignment horizontal="center" vertical="center"/>
    </xf>
    <xf numFmtId="0" fontId="43" fillId="0" borderId="0" xfId="19" applyFont="1" applyAlignment="1">
      <alignment horizontal="center"/>
    </xf>
    <xf numFmtId="0" fontId="9" fillId="0" borderId="10" xfId="19" applyFont="1" applyBorder="1" applyAlignment="1">
      <alignment horizontal="center" vertical="center" wrapText="1"/>
    </xf>
    <xf numFmtId="0" fontId="7" fillId="0" borderId="0" xfId="19" applyFont="1"/>
    <xf numFmtId="2" fontId="43" fillId="0" borderId="0" xfId="19" applyNumberFormat="1" applyFont="1"/>
    <xf numFmtId="43" fontId="13" fillId="0" borderId="2" xfId="23" applyFont="1" applyFill="1" applyBorder="1" applyAlignment="1">
      <alignment horizontal="center" vertical="center"/>
    </xf>
    <xf numFmtId="43" fontId="48" fillId="0" borderId="2" xfId="23" applyFont="1" applyFill="1" applyBorder="1" applyAlignment="1">
      <alignment horizontal="center" vertical="center"/>
    </xf>
    <xf numFmtId="0" fontId="3" fillId="0" borderId="2" xfId="19" applyFont="1" applyBorder="1" applyAlignment="1">
      <alignment horizontal="center" vertical="center"/>
    </xf>
    <xf numFmtId="0" fontId="10" fillId="0" borderId="0" xfId="19" applyFont="1"/>
    <xf numFmtId="2" fontId="3" fillId="0" borderId="2" xfId="19" applyNumberFormat="1" applyFont="1" applyBorder="1" applyAlignment="1">
      <alignment horizontal="left" vertical="center" wrapText="1"/>
    </xf>
    <xf numFmtId="2" fontId="3" fillId="0" borderId="2" xfId="19" applyNumberFormat="1" applyFont="1" applyBorder="1" applyAlignment="1">
      <alignment horizontal="right" vertical="center"/>
    </xf>
    <xf numFmtId="2" fontId="9" fillId="0" borderId="2" xfId="19" applyNumberFormat="1" applyFont="1" applyBorder="1" applyAlignment="1">
      <alignment horizontal="left" vertical="center" wrapText="1"/>
    </xf>
    <xf numFmtId="0" fontId="3" fillId="0" borderId="0" xfId="19" applyFont="1"/>
    <xf numFmtId="0" fontId="9" fillId="0" borderId="2" xfId="19" applyFont="1" applyBorder="1" applyAlignment="1">
      <alignment horizontal="right" vertical="center"/>
    </xf>
    <xf numFmtId="39" fontId="3" fillId="0" borderId="2" xfId="19" applyNumberFormat="1" applyFont="1" applyBorder="1" applyAlignment="1">
      <alignment horizontal="right" vertical="center" wrapText="1"/>
    </xf>
    <xf numFmtId="0" fontId="3" fillId="0" borderId="2" xfId="19" applyFont="1" applyBorder="1" applyAlignment="1">
      <alignment horizontal="left" vertical="center" wrapText="1"/>
    </xf>
    <xf numFmtId="0" fontId="10" fillId="0" borderId="2" xfId="19" applyFont="1" applyBorder="1" applyAlignment="1">
      <alignment horizontal="center" vertical="center" wrapText="1"/>
    </xf>
    <xf numFmtId="39" fontId="9" fillId="0" borderId="2" xfId="19" applyNumberFormat="1" applyFont="1" applyBorder="1" applyAlignment="1">
      <alignment horizontal="center" vertical="center" wrapText="1"/>
    </xf>
    <xf numFmtId="0" fontId="9" fillId="0" borderId="2" xfId="19" applyFont="1" applyBorder="1" applyAlignment="1">
      <alignment horizontal="left" vertical="center"/>
    </xf>
    <xf numFmtId="164" fontId="9" fillId="0" borderId="2" xfId="19" applyNumberFormat="1" applyFont="1" applyBorder="1" applyAlignment="1">
      <alignment horizontal="center" vertical="center" wrapText="1"/>
    </xf>
    <xf numFmtId="1" fontId="9" fillId="0" borderId="2" xfId="19" applyNumberFormat="1" applyFont="1" applyBorder="1" applyAlignment="1">
      <alignment horizontal="center" vertical="center" wrapText="1"/>
    </xf>
    <xf numFmtId="0" fontId="9" fillId="0" borderId="0" xfId="19" applyFont="1" applyAlignment="1">
      <alignment horizontal="left" vertical="center" wrapText="1"/>
    </xf>
    <xf numFmtId="0" fontId="9" fillId="0" borderId="2" xfId="19" applyFont="1" applyBorder="1" applyAlignment="1">
      <alignment horizontal="right" vertical="center" wrapText="1"/>
    </xf>
    <xf numFmtId="167" fontId="9" fillId="0" borderId="2" xfId="19" applyNumberFormat="1" applyFont="1" applyBorder="1" applyAlignment="1">
      <alignment horizontal="right" vertical="center" wrapText="1"/>
    </xf>
    <xf numFmtId="0" fontId="10" fillId="0" borderId="2" xfId="20" applyFont="1" applyBorder="1" applyAlignment="1">
      <alignment horizontal="right" vertical="center"/>
    </xf>
    <xf numFmtId="0" fontId="10" fillId="0" borderId="0" xfId="19" applyFont="1" applyAlignment="1">
      <alignment vertical="center"/>
    </xf>
    <xf numFmtId="2" fontId="9" fillId="0" borderId="2" xfId="19" applyNumberFormat="1" applyFont="1" applyBorder="1" applyAlignment="1">
      <alignment horizontal="center" vertical="center"/>
    </xf>
    <xf numFmtId="166" fontId="9" fillId="0" borderId="2" xfId="19" applyNumberFormat="1" applyFont="1" applyBorder="1" applyAlignment="1">
      <alignment horizontal="right" vertical="center" wrapText="1"/>
    </xf>
    <xf numFmtId="2" fontId="9" fillId="0" borderId="2" xfId="19" applyNumberFormat="1" applyFont="1" applyBorder="1" applyAlignment="1">
      <alignment vertical="center" wrapText="1"/>
    </xf>
    <xf numFmtId="0" fontId="3" fillId="0" borderId="2" xfId="19" applyFont="1" applyBorder="1" applyAlignment="1">
      <alignment vertical="center" wrapText="1"/>
    </xf>
    <xf numFmtId="0" fontId="3" fillId="0" borderId="2" xfId="19" applyFont="1" applyBorder="1" applyAlignment="1">
      <alignment horizontal="left" vertical="center"/>
    </xf>
    <xf numFmtId="166" fontId="3" fillId="0" borderId="2" xfId="19" applyNumberFormat="1" applyFont="1" applyBorder="1" applyAlignment="1">
      <alignment horizontal="right" vertical="center" wrapText="1"/>
    </xf>
    <xf numFmtId="2" fontId="9" fillId="0" borderId="5" xfId="19" applyNumberFormat="1" applyFont="1" applyBorder="1" applyAlignment="1">
      <alignment horizontal="center" vertical="center" wrapText="1"/>
    </xf>
    <xf numFmtId="0" fontId="3" fillId="0" borderId="2" xfId="19" applyFont="1" applyBorder="1" applyAlignment="1">
      <alignment vertical="center"/>
    </xf>
    <xf numFmtId="0" fontId="10" fillId="0" borderId="0" xfId="19" applyFont="1" applyAlignment="1">
      <alignment horizontal="center"/>
    </xf>
    <xf numFmtId="0" fontId="10" fillId="0" borderId="0" xfId="19" applyFont="1" applyAlignment="1">
      <alignment horizontal="right"/>
    </xf>
    <xf numFmtId="171" fontId="23" fillId="0" borderId="2" xfId="1" applyNumberFormat="1" applyFont="1" applyFill="1" applyBorder="1" applyAlignment="1">
      <alignment horizontal="right" vertical="center" wrapText="1"/>
    </xf>
    <xf numFmtId="171" fontId="4" fillId="0" borderId="2" xfId="1" applyNumberFormat="1" applyFont="1" applyFill="1" applyBorder="1" applyAlignment="1">
      <alignment horizontal="right" vertical="center" wrapText="1"/>
    </xf>
    <xf numFmtId="173" fontId="4" fillId="0" borderId="2" xfId="1" applyNumberFormat="1" applyFont="1" applyFill="1" applyBorder="1" applyAlignment="1">
      <alignment horizontal="right"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4" fillId="0" borderId="0" xfId="0" applyFont="1"/>
    <xf numFmtId="0" fontId="4" fillId="0" borderId="2" xfId="18" applyFont="1" applyBorder="1" applyAlignment="1">
      <alignment horizontal="left" vertical="center" wrapText="1"/>
    </xf>
    <xf numFmtId="171" fontId="4" fillId="0" borderId="2" xfId="18" applyNumberFormat="1" applyFont="1" applyBorder="1" applyAlignment="1">
      <alignment horizontal="center" vertical="center" wrapText="1"/>
    </xf>
    <xf numFmtId="0" fontId="23" fillId="0" borderId="2" xfId="0" applyFont="1" applyBorder="1" applyAlignment="1">
      <alignment vertical="center"/>
    </xf>
    <xf numFmtId="0" fontId="23" fillId="0" borderId="2" xfId="18" applyFont="1" applyBorder="1" applyAlignment="1">
      <alignment horizontal="center" vertical="center" wrapText="1"/>
    </xf>
    <xf numFmtId="0" fontId="23" fillId="0" borderId="2" xfId="0" applyFont="1" applyBorder="1" applyAlignment="1">
      <alignment horizontal="left"/>
    </xf>
    <xf numFmtId="0" fontId="23" fillId="0" borderId="2" xfId="0" applyFont="1" applyBorder="1" applyAlignment="1">
      <alignment horizontal="center"/>
    </xf>
    <xf numFmtId="0" fontId="23" fillId="0" borderId="2" xfId="0" applyFont="1" applyBorder="1"/>
    <xf numFmtId="171" fontId="23" fillId="0" borderId="2" xfId="0" applyNumberFormat="1" applyFont="1" applyBorder="1" applyAlignment="1">
      <alignment vertical="center"/>
    </xf>
    <xf numFmtId="171" fontId="23" fillId="0" borderId="2" xfId="0" applyNumberFormat="1" applyFont="1" applyBorder="1" applyAlignment="1">
      <alignment horizontal="right" vertical="center"/>
    </xf>
    <xf numFmtId="171" fontId="4" fillId="0" borderId="2" xfId="0" applyNumberFormat="1" applyFont="1" applyBorder="1" applyAlignment="1">
      <alignment horizontal="right" vertical="center"/>
    </xf>
    <xf numFmtId="171" fontId="23" fillId="0" borderId="2" xfId="0" applyNumberFormat="1" applyFont="1" applyBorder="1"/>
    <xf numFmtId="0" fontId="23" fillId="0" borderId="2" xfId="0" applyFont="1" applyBorder="1" applyAlignment="1">
      <alignment horizontal="left" wrapText="1"/>
    </xf>
    <xf numFmtId="0" fontId="23" fillId="0" borderId="2" xfId="21" applyFont="1" applyBorder="1" applyAlignment="1">
      <alignment horizontal="left" wrapText="1"/>
    </xf>
    <xf numFmtId="0" fontId="4" fillId="0" borderId="2" xfId="18" applyFont="1" applyBorder="1" applyAlignment="1">
      <alignment horizontal="center" vertical="center"/>
    </xf>
    <xf numFmtId="172" fontId="4" fillId="0" borderId="2" xfId="18" applyNumberFormat="1" applyFont="1" applyBorder="1" applyAlignment="1">
      <alignment horizontal="right" vertical="center" wrapText="1"/>
    </xf>
    <xf numFmtId="0" fontId="23" fillId="0" borderId="2" xfId="18" applyFont="1" applyBorder="1" applyAlignment="1">
      <alignment horizontal="center"/>
    </xf>
    <xf numFmtId="172" fontId="23" fillId="0" borderId="2" xfId="18" applyNumberFormat="1" applyFont="1" applyBorder="1" applyAlignment="1">
      <alignment horizontal="right"/>
    </xf>
    <xf numFmtId="0" fontId="23" fillId="0" borderId="2" xfId="18" applyFont="1" applyBorder="1" applyAlignment="1">
      <alignment horizontal="center" wrapText="1"/>
    </xf>
    <xf numFmtId="172" fontId="23" fillId="0" borderId="2" xfId="18" applyNumberFormat="1" applyFont="1" applyBorder="1" applyAlignment="1">
      <alignment horizontal="right" wrapText="1"/>
    </xf>
    <xf numFmtId="3" fontId="23" fillId="0" borderId="2" xfId="18" applyNumberFormat="1" applyFont="1" applyBorder="1" applyAlignment="1">
      <alignment horizontal="center"/>
    </xf>
    <xf numFmtId="171" fontId="23" fillId="0" borderId="2" xfId="0" applyNumberFormat="1" applyFont="1" applyBorder="1" applyAlignment="1">
      <alignment horizontal="right"/>
    </xf>
    <xf numFmtId="171" fontId="4" fillId="0" borderId="2" xfId="0" applyNumberFormat="1" applyFont="1" applyBorder="1" applyAlignment="1">
      <alignment horizontal="right"/>
    </xf>
    <xf numFmtId="0" fontId="4" fillId="0" borderId="2" xfId="0" applyFont="1" applyBorder="1" applyAlignment="1">
      <alignment horizontal="right"/>
    </xf>
    <xf numFmtId="0" fontId="4" fillId="0" borderId="2" xfId="5" applyFont="1" applyBorder="1" applyAlignment="1">
      <alignment horizontal="center" vertical="center" wrapText="1"/>
    </xf>
    <xf numFmtId="171" fontId="4" fillId="0" borderId="2" xfId="0" applyNumberFormat="1" applyFont="1" applyBorder="1" applyAlignment="1">
      <alignment horizontal="center"/>
    </xf>
    <xf numFmtId="0" fontId="4" fillId="0" borderId="2" xfId="0" applyFont="1" applyBorder="1" applyAlignment="1">
      <alignment horizontal="right" vertical="center"/>
    </xf>
    <xf numFmtId="0" fontId="4" fillId="0" borderId="2" xfId="18" applyFont="1" applyBorder="1" applyAlignment="1">
      <alignment horizontal="left"/>
    </xf>
    <xf numFmtId="0" fontId="4" fillId="0" borderId="2" xfId="18" applyFont="1" applyBorder="1"/>
    <xf numFmtId="0" fontId="4" fillId="0" borderId="2" xfId="18" applyFont="1" applyBorder="1" applyAlignment="1">
      <alignment horizontal="center"/>
    </xf>
    <xf numFmtId="0" fontId="23" fillId="0" borderId="2" xfId="18" applyFont="1" applyBorder="1"/>
    <xf numFmtId="172" fontId="23" fillId="0" borderId="2" xfId="0" applyNumberFormat="1" applyFont="1" applyBorder="1" applyAlignment="1">
      <alignment horizontal="right" vertical="center" wrapText="1"/>
    </xf>
    <xf numFmtId="2" fontId="4" fillId="0" borderId="2" xfId="18" applyNumberFormat="1" applyFont="1" applyBorder="1" applyAlignment="1">
      <alignment horizontal="right" vertical="center"/>
    </xf>
    <xf numFmtId="0" fontId="23" fillId="0" borderId="2" xfId="18" applyFont="1" applyBorder="1" applyAlignment="1">
      <alignment wrapText="1"/>
    </xf>
    <xf numFmtId="0" fontId="23" fillId="0" borderId="2" xfId="18" applyFont="1" applyBorder="1" applyAlignment="1">
      <alignment vertical="center" wrapText="1"/>
    </xf>
    <xf numFmtId="171" fontId="23" fillId="0" borderId="2" xfId="5" applyNumberFormat="1" applyFont="1" applyBorder="1" applyAlignment="1">
      <alignment horizontal="right" vertical="center"/>
    </xf>
    <xf numFmtId="0" fontId="4" fillId="0" borderId="2" xfId="0" applyFont="1" applyBorder="1" applyAlignment="1">
      <alignment horizontal="center" vertical="center"/>
    </xf>
    <xf numFmtId="171" fontId="23" fillId="0" borderId="2" xfId="5" applyNumberFormat="1" applyFont="1" applyBorder="1" applyAlignment="1">
      <alignment horizontal="center" vertical="center"/>
    </xf>
    <xf numFmtId="0" fontId="23" fillId="0" borderId="2" xfId="0" applyFont="1" applyBorder="1" applyAlignment="1">
      <alignment horizontal="right"/>
    </xf>
    <xf numFmtId="171" fontId="23" fillId="0" borderId="2" xfId="0" applyNumberFormat="1" applyFont="1" applyBorder="1" applyAlignment="1">
      <alignment horizontal="center" vertical="center"/>
    </xf>
    <xf numFmtId="0" fontId="23" fillId="0" borderId="2" xfId="0" applyFont="1" applyBorder="1" applyAlignment="1">
      <alignment horizontal="right" vertical="center"/>
    </xf>
    <xf numFmtId="172" fontId="4" fillId="0" borderId="2" xfId="18" applyNumberFormat="1" applyFont="1" applyBorder="1" applyAlignment="1">
      <alignment horizontal="right"/>
    </xf>
    <xf numFmtId="0" fontId="23" fillId="0" borderId="2" xfId="5" applyFont="1" applyBorder="1" applyAlignment="1">
      <alignment vertical="center"/>
    </xf>
    <xf numFmtId="172" fontId="23" fillId="0" borderId="2" xfId="5" applyNumberFormat="1" applyFont="1" applyBorder="1" applyAlignment="1">
      <alignment horizontal="center" vertical="center"/>
    </xf>
    <xf numFmtId="172" fontId="23" fillId="0" borderId="2" xfId="5" applyNumberFormat="1" applyFont="1" applyBorder="1" applyAlignment="1">
      <alignment vertical="center"/>
    </xf>
    <xf numFmtId="172" fontId="23" fillId="0" borderId="2" xfId="0" applyNumberFormat="1" applyFont="1" applyBorder="1" applyAlignment="1">
      <alignment vertical="center"/>
    </xf>
    <xf numFmtId="0" fontId="4" fillId="0" borderId="2" xfId="0" applyFont="1" applyBorder="1" applyAlignment="1">
      <alignment horizontal="center" vertical="center" wrapText="1"/>
    </xf>
    <xf numFmtId="172" fontId="23" fillId="0" borderId="2" xfId="0" applyNumberFormat="1" applyFont="1" applyBorder="1" applyAlignment="1">
      <alignment horizontal="right"/>
    </xf>
    <xf numFmtId="0" fontId="23" fillId="0" borderId="2" xfId="0" applyFont="1" applyBorder="1" applyAlignment="1">
      <alignment horizontal="justify" vertical="center" wrapText="1"/>
    </xf>
    <xf numFmtId="0" fontId="54" fillId="0" borderId="2" xfId="0" applyFont="1" applyBorder="1" applyAlignment="1">
      <alignment vertical="center"/>
    </xf>
    <xf numFmtId="0" fontId="54" fillId="0" borderId="2" xfId="0" applyFont="1" applyBorder="1" applyAlignment="1">
      <alignment horizontal="center" vertical="center"/>
    </xf>
    <xf numFmtId="0" fontId="54" fillId="0" borderId="2" xfId="0" applyFont="1" applyBorder="1" applyAlignment="1">
      <alignment horizontal="center" vertical="center" wrapText="1"/>
    </xf>
    <xf numFmtId="0" fontId="54" fillId="0" borderId="2" xfId="0" applyFont="1" applyBorder="1"/>
    <xf numFmtId="172" fontId="4" fillId="0" borderId="2" xfId="0" applyNumberFormat="1" applyFont="1" applyBorder="1" applyAlignment="1">
      <alignment horizontal="right"/>
    </xf>
    <xf numFmtId="0" fontId="24" fillId="0" borderId="0" xfId="0" applyFont="1" applyAlignment="1">
      <alignment vertical="center"/>
    </xf>
    <xf numFmtId="0" fontId="23" fillId="0" borderId="0" xfId="0" applyFont="1" applyAlignment="1">
      <alignment horizontal="left" vertical="center"/>
    </xf>
    <xf numFmtId="0" fontId="23" fillId="0" borderId="2" xfId="18" applyFont="1" applyBorder="1" applyAlignment="1">
      <alignment horizontal="left" wrapText="1"/>
    </xf>
    <xf numFmtId="0" fontId="54" fillId="0" borderId="2" xfId="0" applyFont="1" applyBorder="1" applyAlignment="1">
      <alignment horizontal="left" vertical="center"/>
    </xf>
    <xf numFmtId="0" fontId="23" fillId="0" borderId="2" xfId="18" applyFont="1" applyBorder="1" applyAlignment="1">
      <alignment horizontal="left" vertical="top"/>
    </xf>
    <xf numFmtId="0" fontId="10" fillId="0" borderId="0" xfId="0" applyFont="1" applyAlignment="1">
      <alignment horizontal="center" vertical="center"/>
    </xf>
    <xf numFmtId="0" fontId="4" fillId="0" borderId="0" xfId="0" applyFont="1" applyAlignment="1">
      <alignment vertical="center"/>
    </xf>
    <xf numFmtId="0" fontId="10" fillId="0" borderId="0" xfId="0" applyFont="1"/>
    <xf numFmtId="0" fontId="10" fillId="0" borderId="0" xfId="0" applyFont="1" applyAlignment="1">
      <alignment horizontal="center" vertical="center" wrapText="1"/>
    </xf>
    <xf numFmtId="0" fontId="10" fillId="0" borderId="0" xfId="0" applyFont="1" applyAlignment="1">
      <alignment horizontal="left"/>
    </xf>
    <xf numFmtId="0" fontId="3" fillId="0" borderId="2" xfId="0" applyFont="1" applyBorder="1" applyAlignment="1">
      <alignment vertical="center" wrapText="1"/>
    </xf>
    <xf numFmtId="0" fontId="9" fillId="0" borderId="0" xfId="0" applyFont="1" applyAlignment="1">
      <alignment vertical="center"/>
    </xf>
    <xf numFmtId="0" fontId="9" fillId="0" borderId="2" xfId="0" applyFont="1" applyBorder="1" applyAlignment="1">
      <alignment vertical="center"/>
    </xf>
    <xf numFmtId="0" fontId="10" fillId="0" borderId="0" xfId="0" applyFont="1" applyAlignment="1">
      <alignment horizontal="center"/>
    </xf>
    <xf numFmtId="0" fontId="3" fillId="0" borderId="2" xfId="0" applyFont="1" applyBorder="1" applyAlignment="1">
      <alignment horizontal="center" vertical="center"/>
    </xf>
    <xf numFmtId="2" fontId="3" fillId="0" borderId="2" xfId="0" applyNumberFormat="1" applyFont="1" applyBorder="1" applyAlignment="1">
      <alignment horizontal="left" vertical="center" wrapText="1"/>
    </xf>
    <xf numFmtId="2"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10" fillId="0" borderId="2" xfId="0" applyFont="1" applyBorder="1" applyAlignment="1">
      <alignment horizontal="center" vertical="center" wrapText="1"/>
    </xf>
    <xf numFmtId="2" fontId="3" fillId="0" borderId="2" xfId="0" applyNumberFormat="1" applyFont="1" applyBorder="1" applyAlignment="1">
      <alignment horizontal="right" vertical="center" wrapText="1"/>
    </xf>
    <xf numFmtId="2" fontId="3" fillId="0" borderId="2" xfId="0" applyNumberFormat="1" applyFont="1" applyBorder="1" applyAlignment="1">
      <alignment horizontal="right" vertical="center"/>
    </xf>
    <xf numFmtId="0" fontId="3" fillId="0" borderId="2"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vertical="center"/>
    </xf>
    <xf numFmtId="0" fontId="9" fillId="0" borderId="0" xfId="0" applyFont="1" applyAlignment="1">
      <alignment horizontal="center"/>
    </xf>
    <xf numFmtId="0" fontId="9" fillId="0" borderId="2" xfId="0" applyFont="1" applyBorder="1" applyAlignment="1">
      <alignment horizontal="center" vertical="center"/>
    </xf>
    <xf numFmtId="2" fontId="9" fillId="0" borderId="2" xfId="0" applyNumberFormat="1" applyFont="1" applyBorder="1" applyAlignment="1">
      <alignment horizontal="right" vertical="center"/>
    </xf>
    <xf numFmtId="2" fontId="9" fillId="0" borderId="2" xfId="0" applyNumberFormat="1" applyFont="1" applyBorder="1" applyAlignment="1">
      <alignment horizontal="right" vertical="center" wrapText="1"/>
    </xf>
    <xf numFmtId="1" fontId="9" fillId="0" borderId="2" xfId="0" applyNumberFormat="1" applyFont="1" applyBorder="1" applyAlignment="1">
      <alignment horizontal="center" vertical="center" wrapText="1"/>
    </xf>
    <xf numFmtId="0" fontId="10" fillId="0" borderId="2" xfId="0" applyFont="1" applyBorder="1" applyAlignment="1">
      <alignment vertical="center"/>
    </xf>
    <xf numFmtId="2" fontId="9" fillId="0" borderId="2" xfId="0" applyNumberFormat="1" applyFont="1" applyBorder="1" applyAlignment="1">
      <alignment horizontal="center" vertical="center" wrapText="1"/>
    </xf>
    <xf numFmtId="39" fontId="9" fillId="0" borderId="2" xfId="0" applyNumberFormat="1" applyFont="1" applyBorder="1" applyAlignment="1">
      <alignment horizontal="left" vertical="top" wrapText="1"/>
    </xf>
    <xf numFmtId="0" fontId="9" fillId="0" borderId="2" xfId="0" applyFont="1" applyBorder="1" applyAlignment="1">
      <alignment horizontal="right" vertical="center"/>
    </xf>
    <xf numFmtId="39" fontId="9" fillId="0" borderId="2" xfId="0" applyNumberFormat="1" applyFont="1" applyBorder="1" applyAlignment="1">
      <alignment horizontal="left" vertical="center" wrapText="1"/>
    </xf>
    <xf numFmtId="0" fontId="3" fillId="0" borderId="0" xfId="0" applyFont="1" applyAlignment="1">
      <alignment horizontal="center" vertical="center"/>
    </xf>
    <xf numFmtId="2" fontId="3" fillId="0" borderId="0" xfId="0" applyNumberFormat="1" applyFont="1" applyAlignment="1">
      <alignment horizontal="center" vertical="center" wrapText="1"/>
    </xf>
    <xf numFmtId="0" fontId="3" fillId="0" borderId="0" xfId="0" applyFont="1"/>
    <xf numFmtId="0" fontId="9" fillId="0" borderId="1" xfId="0" applyFont="1" applyBorder="1" applyAlignment="1">
      <alignment horizontal="left" vertical="center" wrapText="1"/>
    </xf>
    <xf numFmtId="4" fontId="9" fillId="0" borderId="2" xfId="0" applyNumberFormat="1" applyFont="1" applyBorder="1" applyAlignment="1">
      <alignment horizontal="right" vertical="center"/>
    </xf>
    <xf numFmtId="170" fontId="9" fillId="0" borderId="2" xfId="0" applyNumberFormat="1" applyFont="1" applyBorder="1" applyAlignment="1">
      <alignment horizontal="right" vertical="center" wrapText="1"/>
    </xf>
    <xf numFmtId="0" fontId="9" fillId="0" borderId="4" xfId="0" applyFont="1" applyBorder="1" applyAlignment="1">
      <alignment horizontal="left" vertical="center" wrapText="1"/>
    </xf>
    <xf numFmtId="170" fontId="9" fillId="0" borderId="2" xfId="0" applyNumberFormat="1" applyFont="1" applyBorder="1" applyAlignment="1">
      <alignment horizontal="right" vertical="center"/>
    </xf>
    <xf numFmtId="169" fontId="9" fillId="0" borderId="2" xfId="0" applyNumberFormat="1" applyFont="1" applyBorder="1" applyAlignment="1">
      <alignment horizontal="right" vertical="center"/>
    </xf>
    <xf numFmtId="169"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2" fontId="9" fillId="0" borderId="2" xfId="15" applyNumberFormat="1" applyFont="1" applyBorder="1" applyAlignment="1">
      <alignment horizontal="center" vertical="center" wrapText="1"/>
    </xf>
    <xf numFmtId="2" fontId="9" fillId="0" borderId="2" xfId="9" applyNumberFormat="1" applyFont="1" applyBorder="1" applyAlignment="1">
      <alignment horizontal="center" vertical="center" wrapText="1"/>
    </xf>
    <xf numFmtId="0" fontId="10" fillId="0" borderId="0" xfId="0" applyFont="1" applyAlignment="1">
      <alignment vertical="center"/>
    </xf>
    <xf numFmtId="39" fontId="3" fillId="0" borderId="2" xfId="0" applyNumberFormat="1" applyFont="1" applyBorder="1" applyAlignment="1">
      <alignment horizontal="right" vertical="center" wrapText="1"/>
    </xf>
    <xf numFmtId="0" fontId="3" fillId="0" borderId="0" xfId="0" applyFont="1" applyAlignment="1">
      <alignment vertical="center"/>
    </xf>
    <xf numFmtId="0" fontId="3" fillId="0" borderId="0" xfId="0" applyFont="1" applyAlignment="1">
      <alignment horizontal="left"/>
    </xf>
    <xf numFmtId="0" fontId="9" fillId="0" borderId="2" xfId="0" applyFont="1" applyBorder="1" applyAlignment="1">
      <alignment horizontal="left" vertical="center"/>
    </xf>
    <xf numFmtId="0" fontId="7" fillId="0" borderId="2" xfId="0" applyFont="1" applyBorder="1" applyAlignment="1">
      <alignment horizontal="center" vertical="center"/>
    </xf>
    <xf numFmtId="0" fontId="7" fillId="0" borderId="0" xfId="0" applyFont="1" applyAlignment="1">
      <alignment vertical="center"/>
    </xf>
    <xf numFmtId="4" fontId="9" fillId="0" borderId="2" xfId="0" applyNumberFormat="1" applyFont="1" applyBorder="1" applyAlignment="1">
      <alignment horizontal="right" vertical="center" wrapText="1"/>
    </xf>
    <xf numFmtId="39" fontId="9" fillId="0" borderId="2" xfId="0" applyNumberFormat="1" applyFont="1" applyBorder="1" applyAlignment="1">
      <alignment horizontal="center" vertical="center" wrapText="1"/>
    </xf>
    <xf numFmtId="0" fontId="9" fillId="0" borderId="0" xfId="0" applyFont="1" applyAlignment="1">
      <alignment horizontal="center" vertical="center"/>
    </xf>
    <xf numFmtId="0" fontId="10" fillId="0" borderId="2" xfId="0" applyFont="1" applyBorder="1" applyAlignment="1">
      <alignment horizontal="left" vertical="center" wrapText="1"/>
    </xf>
    <xf numFmtId="39" fontId="9" fillId="0" borderId="2" xfId="0" applyNumberFormat="1" applyFont="1" applyBorder="1" applyAlignment="1">
      <alignment horizontal="right" vertical="center" wrapText="1"/>
    </xf>
    <xf numFmtId="164" fontId="9" fillId="0" borderId="2" xfId="0" applyNumberFormat="1" applyFont="1" applyBorder="1" applyAlignment="1">
      <alignment horizontal="center" vertical="center" wrapText="1"/>
    </xf>
    <xf numFmtId="0" fontId="6" fillId="0" borderId="0" xfId="0" applyFont="1" applyAlignment="1">
      <alignment horizontal="center" vertical="center"/>
    </xf>
    <xf numFmtId="0" fontId="9" fillId="0" borderId="2" xfId="0" applyFont="1" applyBorder="1" applyAlignment="1">
      <alignment vertical="center" wrapText="1"/>
    </xf>
    <xf numFmtId="2" fontId="9" fillId="0" borderId="2" xfId="0" applyNumberFormat="1" applyFont="1" applyBorder="1" applyAlignment="1">
      <alignment horizontal="left" vertical="top" wrapText="1"/>
    </xf>
    <xf numFmtId="0" fontId="9" fillId="0" borderId="0" xfId="0" applyFont="1" applyAlignment="1">
      <alignment horizontal="center" vertical="center" wrapText="1"/>
    </xf>
    <xf numFmtId="0" fontId="10" fillId="0" borderId="0" xfId="0" applyFont="1" applyAlignment="1">
      <alignment horizontal="left" wrapText="1"/>
    </xf>
    <xf numFmtId="0" fontId="3" fillId="0" borderId="2" xfId="0" applyFont="1" applyBorder="1" applyAlignment="1">
      <alignment vertical="center"/>
    </xf>
    <xf numFmtId="2" fontId="9" fillId="0" borderId="0" xfId="0" applyNumberFormat="1" applyFont="1" applyAlignment="1">
      <alignment horizontal="center" vertical="center" wrapText="1"/>
    </xf>
    <xf numFmtId="0" fontId="10" fillId="0" borderId="2" xfId="0" applyFont="1" applyBorder="1" applyAlignment="1">
      <alignment vertical="center" wrapText="1"/>
    </xf>
    <xf numFmtId="0" fontId="3" fillId="0" borderId="0" xfId="0" applyFont="1" applyAlignment="1">
      <alignment horizontal="left" vertical="center"/>
    </xf>
    <xf numFmtId="0" fontId="9" fillId="0" borderId="0" xfId="0" applyFont="1" applyAlignment="1">
      <alignment horizontal="left" vertical="center" wrapText="1"/>
    </xf>
    <xf numFmtId="4" fontId="9" fillId="0" borderId="2" xfId="0" applyNumberFormat="1" applyFont="1" applyBorder="1" applyAlignment="1">
      <alignment horizontal="center" vertical="center" wrapText="1"/>
    </xf>
    <xf numFmtId="167" fontId="9" fillId="0" borderId="2" xfId="0" applyNumberFormat="1" applyFont="1" applyBorder="1" applyAlignment="1">
      <alignment horizontal="right" vertical="center" wrapText="1"/>
    </xf>
    <xf numFmtId="0" fontId="10" fillId="0" borderId="2" xfId="8" applyFont="1" applyBorder="1" applyAlignment="1">
      <alignment horizontal="right" vertical="center"/>
    </xf>
    <xf numFmtId="0" fontId="10" fillId="0" borderId="2" xfId="8" applyFont="1" applyBorder="1" applyAlignment="1">
      <alignment horizontal="left" vertical="center" wrapText="1"/>
    </xf>
    <xf numFmtId="0" fontId="9" fillId="0" borderId="0" xfId="0" applyFont="1" applyAlignment="1">
      <alignment horizontal="left" vertical="center"/>
    </xf>
    <xf numFmtId="0" fontId="9" fillId="0" borderId="0" xfId="0" applyFont="1"/>
    <xf numFmtId="0" fontId="9" fillId="0" borderId="0" xfId="0" applyFont="1" applyAlignment="1">
      <alignment horizontal="left"/>
    </xf>
    <xf numFmtId="2" fontId="9" fillId="0" borderId="2" xfId="0" applyNumberFormat="1" applyFont="1" applyBorder="1" applyAlignment="1">
      <alignment horizontal="center" vertical="center"/>
    </xf>
    <xf numFmtId="0" fontId="9" fillId="0" borderId="2" xfId="0" applyFont="1" applyBorder="1" applyAlignment="1">
      <alignment horizontal="left" vertical="top" wrapText="1"/>
    </xf>
    <xf numFmtId="166" fontId="9" fillId="0" borderId="2" xfId="0" applyNumberFormat="1" applyFont="1" applyBorder="1" applyAlignment="1">
      <alignment horizontal="right" vertical="center" wrapText="1"/>
    </xf>
    <xf numFmtId="2" fontId="3" fillId="0" borderId="2" xfId="0" applyNumberFormat="1" applyFont="1" applyBorder="1" applyAlignment="1">
      <alignment vertical="center" wrapText="1"/>
    </xf>
    <xf numFmtId="2" fontId="3" fillId="0" borderId="0" xfId="0" applyNumberFormat="1" applyFont="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2" fontId="9" fillId="0" borderId="2" xfId="0" applyNumberFormat="1" applyFont="1" applyBorder="1" applyAlignment="1">
      <alignment vertical="center" wrapText="1"/>
    </xf>
    <xf numFmtId="2" fontId="6" fillId="0" borderId="2" xfId="0" applyNumberFormat="1" applyFont="1" applyBorder="1" applyAlignment="1">
      <alignment horizontal="center" vertical="center" wrapText="1"/>
    </xf>
    <xf numFmtId="2" fontId="9" fillId="0" borderId="0" xfId="0" applyNumberFormat="1" applyFont="1" applyAlignment="1">
      <alignment horizontal="left" vertical="center" wrapText="1"/>
    </xf>
    <xf numFmtId="0" fontId="10" fillId="0" borderId="0" xfId="0" applyFont="1" applyAlignment="1">
      <alignment wrapText="1"/>
    </xf>
    <xf numFmtId="49" fontId="9" fillId="0" borderId="2" xfId="0" applyNumberFormat="1" applyFont="1" applyBorder="1" applyAlignment="1">
      <alignment horizontal="left" vertical="center" wrapText="1"/>
    </xf>
    <xf numFmtId="166" fontId="3" fillId="0" borderId="2" xfId="0" applyNumberFormat="1" applyFont="1" applyBorder="1" applyAlignment="1">
      <alignment horizontal="right" vertical="center" wrapText="1"/>
    </xf>
    <xf numFmtId="43" fontId="9" fillId="0" borderId="2" xfId="0" applyNumberFormat="1" applyFont="1" applyBorder="1" applyAlignment="1">
      <alignment horizontal="right" vertical="center" wrapText="1"/>
    </xf>
    <xf numFmtId="0" fontId="3" fillId="0" borderId="0" xfId="0" applyFont="1" applyAlignment="1">
      <alignment horizontal="left" wrapText="1"/>
    </xf>
    <xf numFmtId="2" fontId="9" fillId="0" borderId="2" xfId="0" applyNumberFormat="1" applyFont="1" applyBorder="1" applyAlignment="1">
      <alignment horizontal="left" wrapText="1"/>
    </xf>
    <xf numFmtId="0" fontId="10" fillId="0" borderId="2" xfId="8" applyFont="1" applyBorder="1" applyAlignment="1">
      <alignment horizontal="center" vertical="center" wrapText="1"/>
    </xf>
    <xf numFmtId="0" fontId="10" fillId="0" borderId="2" xfId="5" applyFont="1" applyBorder="1" applyAlignment="1">
      <alignment horizontal="center" vertical="center"/>
    </xf>
    <xf numFmtId="2" fontId="7" fillId="0" borderId="2" xfId="0" applyNumberFormat="1" applyFont="1" applyBorder="1" applyAlignment="1">
      <alignment vertical="center" wrapText="1"/>
    </xf>
    <xf numFmtId="0" fontId="3" fillId="0" borderId="0" xfId="0" applyFont="1" applyAlignment="1">
      <alignment horizontal="left" vertical="center" wrapText="1"/>
    </xf>
    <xf numFmtId="0" fontId="10" fillId="0" borderId="2" xfId="5" applyFont="1" applyBorder="1" applyAlignment="1">
      <alignment horizontal="right" vertical="center"/>
    </xf>
    <xf numFmtId="0" fontId="10" fillId="0" borderId="0" xfId="8" applyFont="1" applyAlignment="1">
      <alignment horizontal="left" vertical="center" wrapText="1"/>
    </xf>
    <xf numFmtId="0" fontId="10" fillId="0" borderId="2" xfId="5" applyFont="1" applyBorder="1" applyAlignment="1">
      <alignment horizontal="center" vertical="center" wrapText="1"/>
    </xf>
    <xf numFmtId="2" fontId="10" fillId="0" borderId="2" xfId="5" applyNumberFormat="1" applyFont="1" applyBorder="1" applyAlignment="1">
      <alignment horizontal="right" vertical="center"/>
    </xf>
    <xf numFmtId="43" fontId="10" fillId="0" borderId="2" xfId="5" applyNumberFormat="1" applyFont="1" applyBorder="1" applyAlignment="1">
      <alignment horizontal="right" vertical="center"/>
    </xf>
    <xf numFmtId="2" fontId="3" fillId="0" borderId="2" xfId="0" applyNumberFormat="1" applyFont="1" applyBorder="1" applyAlignment="1">
      <alignment vertical="center"/>
    </xf>
    <xf numFmtId="0" fontId="10" fillId="0" borderId="0" xfId="0" applyFont="1" applyAlignment="1">
      <alignment horizontal="right"/>
    </xf>
    <xf numFmtId="4" fontId="10" fillId="0" borderId="7" xfId="0" applyNumberFormat="1" applyFont="1" applyBorder="1" applyAlignment="1">
      <alignment horizontal="center" vertical="center"/>
    </xf>
    <xf numFmtId="2" fontId="10" fillId="0" borderId="0" xfId="0" applyNumberFormat="1" applyFont="1"/>
    <xf numFmtId="0" fontId="9" fillId="0" borderId="2" xfId="8" applyFont="1" applyBorder="1" applyAlignment="1">
      <alignment vertical="center" wrapText="1"/>
    </xf>
    <xf numFmtId="0" fontId="43" fillId="0" borderId="0" xfId="19" applyFont="1" applyAlignment="1">
      <alignment horizontal="center" vertical="center"/>
    </xf>
    <xf numFmtId="2" fontId="43" fillId="0" borderId="0" xfId="19" applyNumberFormat="1" applyFont="1" applyAlignment="1">
      <alignment vertical="center"/>
    </xf>
    <xf numFmtId="2" fontId="48" fillId="0" borderId="0" xfId="19" applyNumberFormat="1" applyFont="1" applyAlignment="1">
      <alignment horizontal="center" vertical="center"/>
    </xf>
    <xf numFmtId="2" fontId="43" fillId="0" borderId="0" xfId="19" applyNumberFormat="1" applyFont="1" applyAlignment="1">
      <alignment horizontal="center" vertical="center"/>
    </xf>
    <xf numFmtId="0" fontId="43" fillId="0" borderId="0" xfId="19" applyFont="1" applyAlignment="1">
      <alignment vertical="center"/>
    </xf>
    <xf numFmtId="0" fontId="43" fillId="0" borderId="0" xfId="19" applyFont="1" applyAlignment="1">
      <alignment vertical="center" wrapText="1"/>
    </xf>
    <xf numFmtId="40" fontId="43" fillId="0" borderId="0" xfId="19" applyNumberFormat="1" applyFont="1" applyAlignment="1">
      <alignment horizontal="center" vertical="center"/>
    </xf>
    <xf numFmtId="2" fontId="49" fillId="0" borderId="0" xfId="24" applyNumberFormat="1" applyFont="1" applyAlignment="1">
      <alignment horizontal="right" vertical="top"/>
    </xf>
    <xf numFmtId="0" fontId="48" fillId="0" borderId="0" xfId="19" applyFont="1" applyAlignment="1">
      <alignment vertical="center"/>
    </xf>
    <xf numFmtId="0" fontId="48" fillId="0" borderId="2" xfId="19" applyFont="1" applyBorder="1" applyAlignment="1">
      <alignment horizontal="center" vertical="center"/>
    </xf>
    <xf numFmtId="0" fontId="13" fillId="0" borderId="14" xfId="24" applyFont="1" applyBorder="1" applyAlignment="1">
      <alignment horizontal="center" vertical="center"/>
    </xf>
    <xf numFmtId="0" fontId="13" fillId="0" borderId="14" xfId="24" applyFont="1" applyBorder="1" applyAlignment="1">
      <alignment horizontal="center" vertical="center" wrapText="1"/>
    </xf>
    <xf numFmtId="4" fontId="13" fillId="0" borderId="14" xfId="19" applyNumberFormat="1" applyFont="1" applyBorder="1" applyAlignment="1">
      <alignment horizontal="right" vertical="center"/>
    </xf>
    <xf numFmtId="4" fontId="13" fillId="0" borderId="14" xfId="19" applyNumberFormat="1" applyFont="1" applyBorder="1" applyAlignment="1">
      <alignment horizontal="center" vertical="center"/>
    </xf>
    <xf numFmtId="40" fontId="48" fillId="0" borderId="0" xfId="19" applyNumberFormat="1" applyFont="1" applyAlignment="1">
      <alignment vertical="center"/>
    </xf>
    <xf numFmtId="43" fontId="43" fillId="0" borderId="0" xfId="1" applyFont="1" applyFill="1" applyAlignment="1">
      <alignment vertical="center"/>
    </xf>
    <xf numFmtId="0" fontId="22" fillId="0" borderId="7" xfId="24" applyFont="1" applyBorder="1" applyAlignment="1">
      <alignment horizontal="left" vertical="center"/>
    </xf>
    <xf numFmtId="0" fontId="22" fillId="0" borderId="7" xfId="24" applyFont="1" applyBorder="1" applyAlignment="1">
      <alignment horizontal="left" vertical="center" wrapText="1"/>
    </xf>
    <xf numFmtId="0" fontId="22" fillId="0" borderId="7" xfId="24" applyFont="1" applyBorder="1" applyAlignment="1">
      <alignment horizontal="center" vertical="center"/>
    </xf>
    <xf numFmtId="4" fontId="22" fillId="0" borderId="14" xfId="19" applyNumberFormat="1" applyFont="1" applyBorder="1" applyAlignment="1">
      <alignment horizontal="right" vertical="center"/>
    </xf>
    <xf numFmtId="4" fontId="22" fillId="0" borderId="7" xfId="19" applyNumberFormat="1" applyFont="1" applyBorder="1" applyAlignment="1">
      <alignment horizontal="center" vertical="center"/>
    </xf>
    <xf numFmtId="40" fontId="49" fillId="0" borderId="0" xfId="19" applyNumberFormat="1" applyFont="1" applyAlignment="1">
      <alignment vertical="center"/>
    </xf>
    <xf numFmtId="0" fontId="49" fillId="0" borderId="0" xfId="19" applyFont="1" applyAlignment="1">
      <alignment vertical="center"/>
    </xf>
    <xf numFmtId="43" fontId="43" fillId="0" borderId="0" xfId="1" applyFont="1" applyFill="1" applyAlignment="1">
      <alignment horizontal="right" vertical="center"/>
    </xf>
    <xf numFmtId="0" fontId="10" fillId="0" borderId="7" xfId="24" applyFont="1" applyBorder="1" applyAlignment="1">
      <alignment horizontal="left" vertical="center"/>
    </xf>
    <xf numFmtId="0" fontId="10" fillId="0" borderId="7" xfId="24" applyFont="1" applyBorder="1" applyAlignment="1">
      <alignment horizontal="left" vertical="center" wrapText="1"/>
    </xf>
    <xf numFmtId="0" fontId="10" fillId="0" borderId="7" xfId="24" applyFont="1" applyBorder="1" applyAlignment="1">
      <alignment horizontal="center" vertical="center"/>
    </xf>
    <xf numFmtId="4" fontId="10" fillId="0" borderId="14" xfId="19" applyNumberFormat="1" applyFont="1" applyBorder="1" applyAlignment="1">
      <alignment horizontal="right" vertical="center"/>
    </xf>
    <xf numFmtId="4" fontId="10" fillId="0" borderId="7" xfId="19" applyNumberFormat="1" applyFont="1" applyBorder="1" applyAlignment="1">
      <alignment horizontal="center" vertical="center"/>
    </xf>
    <xf numFmtId="40" fontId="43" fillId="0" borderId="0" xfId="19" applyNumberFormat="1" applyFont="1" applyAlignment="1">
      <alignment vertical="center"/>
    </xf>
    <xf numFmtId="0" fontId="41" fillId="0" borderId="7" xfId="24" applyFont="1" applyBorder="1" applyAlignment="1">
      <alignment horizontal="left" vertical="center"/>
    </xf>
    <xf numFmtId="0" fontId="41" fillId="0" borderId="7" xfId="24" applyFont="1" applyBorder="1" applyAlignment="1">
      <alignment horizontal="left" vertical="center" wrapText="1"/>
    </xf>
    <xf numFmtId="0" fontId="41" fillId="0" borderId="7" xfId="24" applyFont="1" applyBorder="1" applyAlignment="1">
      <alignment horizontal="center" vertical="center"/>
    </xf>
    <xf numFmtId="4" fontId="41" fillId="0" borderId="14" xfId="19" applyNumberFormat="1" applyFont="1" applyBorder="1" applyAlignment="1">
      <alignment horizontal="right" vertical="center"/>
    </xf>
    <xf numFmtId="4" fontId="41" fillId="0" borderId="7" xfId="19" applyNumberFormat="1" applyFont="1" applyBorder="1" applyAlignment="1">
      <alignment horizontal="center" vertical="center"/>
    </xf>
    <xf numFmtId="40" fontId="50" fillId="0" borderId="0" xfId="19" applyNumberFormat="1" applyFont="1" applyAlignment="1">
      <alignment vertical="center"/>
    </xf>
    <xf numFmtId="0" fontId="50" fillId="0" borderId="0" xfId="19" applyFont="1" applyAlignment="1">
      <alignment vertical="center"/>
    </xf>
    <xf numFmtId="43" fontId="43" fillId="0" borderId="0" xfId="19" applyNumberFormat="1" applyFont="1" applyAlignment="1">
      <alignment vertical="center"/>
    </xf>
    <xf numFmtId="0" fontId="10" fillId="0" borderId="15" xfId="24" applyFont="1" applyBorder="1" applyAlignment="1">
      <alignment horizontal="left" vertical="center"/>
    </xf>
    <xf numFmtId="0" fontId="10" fillId="0" borderId="15" xfId="24" applyFont="1" applyBorder="1" applyAlignment="1">
      <alignment horizontal="left" vertical="center" wrapText="1"/>
    </xf>
    <xf numFmtId="0" fontId="10" fillId="0" borderId="15" xfId="24" applyFont="1" applyBorder="1" applyAlignment="1">
      <alignment horizontal="center" vertical="center"/>
    </xf>
    <xf numFmtId="4" fontId="41" fillId="0" borderId="15" xfId="19" applyNumberFormat="1" applyFont="1" applyBorder="1" applyAlignment="1">
      <alignment horizontal="center" vertical="center"/>
    </xf>
    <xf numFmtId="0" fontId="13" fillId="0" borderId="5" xfId="19" applyFont="1" applyBorder="1" applyAlignment="1">
      <alignment vertical="center" wrapText="1"/>
    </xf>
    <xf numFmtId="0" fontId="13" fillId="0" borderId="5" xfId="19" applyFont="1" applyBorder="1" applyAlignment="1">
      <alignment horizontal="center" vertical="center" wrapText="1"/>
    </xf>
    <xf numFmtId="0" fontId="13" fillId="0" borderId="2" xfId="19" applyFont="1" applyBorder="1" applyAlignment="1">
      <alignment horizontal="center" vertical="center"/>
    </xf>
    <xf numFmtId="2" fontId="13" fillId="0" borderId="2" xfId="19" applyNumberFormat="1" applyFont="1" applyBorder="1" applyAlignment="1">
      <alignment vertical="center"/>
    </xf>
    <xf numFmtId="2" fontId="13" fillId="0" borderId="2" xfId="19" applyNumberFormat="1" applyFont="1" applyBorder="1" applyAlignment="1">
      <alignment horizontal="center" vertical="center"/>
    </xf>
    <xf numFmtId="4" fontId="13" fillId="0" borderId="7" xfId="19" applyNumberFormat="1" applyFont="1" applyBorder="1" applyAlignment="1">
      <alignment horizontal="center" vertical="center"/>
    </xf>
    <xf numFmtId="2" fontId="48" fillId="0" borderId="2" xfId="19" applyNumberFormat="1" applyFont="1" applyBorder="1" applyAlignment="1">
      <alignment horizontal="center" vertical="center"/>
    </xf>
    <xf numFmtId="0" fontId="0" fillId="0" borderId="0" xfId="0" applyAlignment="1">
      <alignment horizontal="right"/>
    </xf>
    <xf numFmtId="2" fontId="3" fillId="0" borderId="2" xfId="6" applyNumberFormat="1" applyFont="1" applyBorder="1" applyAlignment="1">
      <alignment horizontal="center" vertical="center" wrapText="1"/>
    </xf>
    <xf numFmtId="0" fontId="9" fillId="0" borderId="2" xfId="0" applyFont="1" applyBorder="1" applyAlignment="1">
      <alignment horizontal="left" vertical="center" wrapText="1"/>
    </xf>
    <xf numFmtId="2" fontId="9" fillId="0" borderId="2" xfId="0" applyNumberFormat="1" applyFont="1" applyBorder="1" applyAlignment="1">
      <alignment horizontal="left"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172" fontId="23" fillId="0" borderId="2" xfId="18" applyNumberFormat="1" applyFont="1" applyBorder="1" applyAlignment="1">
      <alignment horizontal="right" vertical="center"/>
    </xf>
    <xf numFmtId="0" fontId="23" fillId="0" borderId="0" xfId="0" applyFont="1" applyAlignment="1">
      <alignment horizontal="left"/>
    </xf>
    <xf numFmtId="0" fontId="4" fillId="0" borderId="2" xfId="18" applyFont="1" applyBorder="1" applyAlignment="1">
      <alignment horizontal="center" vertical="center" wrapText="1"/>
    </xf>
    <xf numFmtId="4" fontId="4" fillId="0" borderId="2" xfId="18" applyNumberFormat="1" applyFont="1" applyBorder="1" applyAlignment="1">
      <alignment horizontal="center" vertical="center" wrapText="1"/>
    </xf>
    <xf numFmtId="172" fontId="23" fillId="0" borderId="2" xfId="18" applyNumberFormat="1" applyFont="1" applyBorder="1" applyAlignment="1">
      <alignment horizontal="right" vertical="center" wrapText="1"/>
    </xf>
    <xf numFmtId="172" fontId="23" fillId="0" borderId="2" xfId="0" applyNumberFormat="1" applyFont="1" applyBorder="1" applyAlignment="1">
      <alignment horizontal="right" vertical="center"/>
    </xf>
    <xf numFmtId="0" fontId="23" fillId="0" borderId="2" xfId="18" applyFont="1" applyBorder="1" applyAlignment="1">
      <alignment horizontal="center" vertical="center"/>
    </xf>
    <xf numFmtId="0" fontId="23" fillId="0" borderId="2" xfId="18" applyFont="1" applyBorder="1" applyAlignment="1">
      <alignment horizontal="left"/>
    </xf>
    <xf numFmtId="0" fontId="23" fillId="0" borderId="2" xfId="18" applyFont="1" applyBorder="1" applyAlignment="1">
      <alignment horizontal="left" vertical="center"/>
    </xf>
    <xf numFmtId="0" fontId="23" fillId="0" borderId="2" xfId="18" applyFont="1" applyBorder="1" applyAlignment="1">
      <alignment horizontal="left" vertical="center" wrapText="1"/>
    </xf>
    <xf numFmtId="0" fontId="23" fillId="0" borderId="2" xfId="0" applyFont="1" applyBorder="1" applyAlignment="1">
      <alignment horizontal="center" vertical="center"/>
    </xf>
    <xf numFmtId="0" fontId="23" fillId="0" borderId="2" xfId="5" applyFont="1" applyBorder="1" applyAlignment="1">
      <alignment horizontal="left" vertical="center"/>
    </xf>
    <xf numFmtId="0" fontId="23" fillId="0" borderId="2" xfId="5" applyFont="1" applyBorder="1" applyAlignment="1">
      <alignment horizontal="left" vertical="center" wrapText="1"/>
    </xf>
    <xf numFmtId="0" fontId="23" fillId="0" borderId="2" xfId="5" applyFont="1" applyBorder="1" applyAlignment="1">
      <alignment horizontal="center" vertical="center" wrapText="1"/>
    </xf>
    <xf numFmtId="0" fontId="23" fillId="0" borderId="2" xfId="5" applyFont="1" applyBorder="1" applyAlignment="1">
      <alignment horizontal="center" vertical="center"/>
    </xf>
    <xf numFmtId="0" fontId="23" fillId="0" borderId="2" xfId="0" applyFont="1" applyBorder="1" applyAlignment="1">
      <alignment horizontal="left" vertical="center"/>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2" xfId="21" applyFont="1" applyBorder="1" applyAlignment="1">
      <alignment horizontal="center" vertical="center" wrapText="1"/>
    </xf>
    <xf numFmtId="0" fontId="23" fillId="0" borderId="2" xfId="21" applyFont="1" applyBorder="1" applyAlignment="1">
      <alignment horizontal="left" vertical="center" wrapText="1"/>
    </xf>
    <xf numFmtId="0" fontId="23" fillId="0" borderId="2" xfId="18" applyFont="1" applyBorder="1" applyAlignment="1">
      <alignment horizontal="center" vertical="center"/>
    </xf>
    <xf numFmtId="0" fontId="23" fillId="0" borderId="2" xfId="0" applyFont="1" applyBorder="1" applyAlignment="1">
      <alignment horizontal="center" vertical="center"/>
    </xf>
    <xf numFmtId="0" fontId="23" fillId="0" borderId="2" xfId="5" applyFont="1" applyBorder="1" applyAlignment="1">
      <alignment horizontal="left" vertical="center"/>
    </xf>
    <xf numFmtId="0" fontId="23" fillId="0" borderId="2" xfId="5" applyFont="1" applyBorder="1" applyAlignment="1">
      <alignment horizontal="left" vertical="center" wrapText="1"/>
    </xf>
    <xf numFmtId="0" fontId="23" fillId="0" borderId="2" xfId="5" applyFont="1" applyBorder="1" applyAlignment="1">
      <alignment horizontal="center" vertical="center" wrapText="1"/>
    </xf>
    <xf numFmtId="0" fontId="23" fillId="0" borderId="2" xfId="5" applyFont="1" applyBorder="1" applyAlignment="1">
      <alignment horizontal="center" vertical="center"/>
    </xf>
    <xf numFmtId="0" fontId="23" fillId="0" borderId="2" xfId="0" applyFont="1" applyBorder="1" applyAlignment="1">
      <alignment horizontal="left" vertical="center"/>
    </xf>
    <xf numFmtId="0" fontId="23" fillId="0" borderId="2" xfId="0" applyFont="1" applyBorder="1" applyAlignment="1">
      <alignment horizontal="center" vertical="center" wrapText="1"/>
    </xf>
    <xf numFmtId="0" fontId="3" fillId="0" borderId="2" xfId="19" applyFont="1" applyBorder="1" applyAlignment="1">
      <alignment horizontal="center" vertical="center" wrapText="1"/>
    </xf>
    <xf numFmtId="0" fontId="4" fillId="0" borderId="0" xfId="6" applyFont="1" applyAlignment="1">
      <alignment vertical="center"/>
    </xf>
    <xf numFmtId="49" fontId="28" fillId="0" borderId="0" xfId="6" applyNumberFormat="1" applyFont="1" applyAlignment="1">
      <alignment horizontal="center" vertical="center" wrapText="1"/>
    </xf>
    <xf numFmtId="49" fontId="25" fillId="0" borderId="10" xfId="6" applyNumberFormat="1" applyFont="1" applyBorder="1" applyAlignment="1">
      <alignment horizontal="center" vertical="center" wrapText="1"/>
    </xf>
    <xf numFmtId="2" fontId="3" fillId="0" borderId="2" xfId="6" applyNumberFormat="1" applyFont="1" applyBorder="1" applyAlignment="1">
      <alignment horizontal="center" vertical="center" wrapText="1"/>
    </xf>
    <xf numFmtId="0" fontId="3" fillId="0" borderId="2" xfId="22" applyFont="1" applyBorder="1" applyAlignment="1">
      <alignment horizontal="center" vertical="center" wrapText="1"/>
    </xf>
    <xf numFmtId="0" fontId="14" fillId="0" borderId="2" xfId="19" applyFont="1" applyBorder="1" applyAlignment="1">
      <alignment horizontal="center" vertical="center" wrapText="1"/>
    </xf>
    <xf numFmtId="0" fontId="21" fillId="0" borderId="2" xfId="19" applyFont="1" applyBorder="1" applyAlignment="1">
      <alignment horizontal="center" vertical="center" wrapText="1"/>
    </xf>
    <xf numFmtId="0" fontId="29" fillId="0" borderId="2" xfId="19" applyFont="1" applyBorder="1" applyAlignment="1">
      <alignment horizontal="center" vertical="center" wrapText="1"/>
    </xf>
    <xf numFmtId="0" fontId="3" fillId="0" borderId="0" xfId="19" applyFont="1" applyAlignment="1">
      <alignment horizontal="left" vertical="center" wrapText="1"/>
    </xf>
    <xf numFmtId="0" fontId="3" fillId="0" borderId="0" xfId="19" applyFont="1" applyAlignment="1">
      <alignment horizontal="center" vertical="center" wrapText="1"/>
    </xf>
    <xf numFmtId="0" fontId="4" fillId="0" borderId="0" xfId="19" applyFont="1" applyAlignment="1">
      <alignment horizontal="center" vertical="center" wrapText="1"/>
    </xf>
    <xf numFmtId="0" fontId="4" fillId="0" borderId="0" xfId="19" applyFont="1" applyAlignment="1">
      <alignment horizontal="center" vertical="center"/>
    </xf>
    <xf numFmtId="0" fontId="4" fillId="0" borderId="10" xfId="19" applyFont="1" applyBorder="1" applyAlignment="1">
      <alignment horizontal="center" vertical="center"/>
    </xf>
    <xf numFmtId="0" fontId="3" fillId="0" borderId="1" xfId="19" applyFont="1" applyBorder="1" applyAlignment="1">
      <alignment horizontal="center" vertical="center" wrapText="1"/>
    </xf>
    <xf numFmtId="0" fontId="3" fillId="0" borderId="4" xfId="19" applyFont="1" applyBorder="1" applyAlignment="1">
      <alignment horizontal="center" vertical="center" wrapText="1"/>
    </xf>
    <xf numFmtId="0" fontId="3" fillId="0" borderId="3" xfId="19" applyFont="1" applyBorder="1" applyAlignment="1">
      <alignment horizontal="center" vertical="center" wrapText="1"/>
    </xf>
    <xf numFmtId="0" fontId="3" fillId="0" borderId="2" xfId="22" applyFont="1" applyBorder="1" applyAlignment="1">
      <alignment horizontal="center" vertical="center"/>
    </xf>
    <xf numFmtId="0" fontId="40" fillId="0" borderId="13" xfId="19" applyFont="1" applyBorder="1" applyAlignment="1">
      <alignment horizontal="left" vertical="center"/>
    </xf>
    <xf numFmtId="0" fontId="28" fillId="0" borderId="0" xfId="19" applyFont="1" applyAlignment="1">
      <alignment horizontal="center" vertical="center" wrapText="1"/>
    </xf>
    <xf numFmtId="0" fontId="25" fillId="0" borderId="10" xfId="19" applyFont="1" applyBorder="1" applyAlignment="1">
      <alignment horizontal="right" vertical="center" wrapText="1"/>
    </xf>
    <xf numFmtId="0" fontId="25" fillId="0" borderId="10" xfId="19" applyFont="1" applyBorder="1" applyAlignment="1">
      <alignment horizontal="center" vertical="center" wrapText="1"/>
    </xf>
    <xf numFmtId="0" fontId="3" fillId="0" borderId="2" xfId="19" applyFont="1" applyBorder="1" applyAlignment="1">
      <alignment horizontal="center" vertical="center"/>
    </xf>
    <xf numFmtId="2" fontId="3" fillId="0" borderId="2" xfId="19" applyNumberFormat="1" applyFont="1" applyBorder="1" applyAlignment="1">
      <alignment horizontal="center" vertical="center" wrapText="1"/>
    </xf>
    <xf numFmtId="0" fontId="9" fillId="0" borderId="2" xfId="19" applyFont="1" applyBorder="1" applyAlignment="1">
      <alignment horizontal="center" vertical="center" wrapText="1"/>
    </xf>
    <xf numFmtId="2" fontId="3" fillId="2" borderId="1" xfId="19" applyNumberFormat="1" applyFont="1" applyFill="1" applyBorder="1" applyAlignment="1">
      <alignment horizontal="center" vertical="center" wrapText="1"/>
    </xf>
    <xf numFmtId="2" fontId="3" fillId="2" borderId="3" xfId="19" applyNumberFormat="1" applyFont="1" applyFill="1" applyBorder="1" applyAlignment="1">
      <alignment horizontal="center" vertical="center" wrapText="1"/>
    </xf>
    <xf numFmtId="0" fontId="25" fillId="0" borderId="0" xfId="22" applyFont="1" applyAlignment="1">
      <alignment vertical="center" wrapText="1"/>
    </xf>
    <xf numFmtId="0" fontId="25" fillId="0" borderId="0" xfId="22" applyFont="1" applyAlignment="1">
      <alignment horizontal="left" vertical="center"/>
    </xf>
    <xf numFmtId="0" fontId="4" fillId="0" borderId="0" xfId="22" applyFont="1" applyAlignment="1">
      <alignment horizontal="center" vertical="center" wrapText="1"/>
    </xf>
    <xf numFmtId="0" fontId="25" fillId="0" borderId="0" xfId="19" applyFont="1" applyAlignment="1">
      <alignment horizontal="right" vertical="center" wrapText="1"/>
    </xf>
    <xf numFmtId="2" fontId="3" fillId="0" borderId="2" xfId="19" applyNumberFormat="1" applyFont="1" applyBorder="1" applyAlignment="1">
      <alignment horizontal="center" vertical="center"/>
    </xf>
    <xf numFmtId="2" fontId="48" fillId="0" borderId="0" xfId="19" applyNumberFormat="1" applyFont="1" applyAlignment="1">
      <alignment horizontal="center" vertical="center" wrapText="1"/>
    </xf>
    <xf numFmtId="0" fontId="48" fillId="0" borderId="0" xfId="19" applyFont="1" applyAlignment="1">
      <alignment horizontal="center" vertical="center"/>
    </xf>
    <xf numFmtId="0" fontId="48" fillId="0" borderId="0" xfId="19" applyFont="1" applyAlignment="1">
      <alignment horizontal="center" vertical="center" wrapText="1"/>
    </xf>
    <xf numFmtId="0" fontId="4" fillId="0" borderId="0" xfId="19" applyFont="1" applyAlignment="1">
      <alignment horizontal="left"/>
    </xf>
    <xf numFmtId="0" fontId="52" fillId="0" borderId="0" xfId="24" applyFont="1" applyAlignment="1">
      <alignment horizontal="center" vertical="center" wrapText="1"/>
    </xf>
    <xf numFmtId="0" fontId="52" fillId="0" borderId="0" xfId="24" applyFont="1" applyAlignment="1">
      <alignment horizontal="center" vertical="center"/>
    </xf>
    <xf numFmtId="0" fontId="48" fillId="0" borderId="2" xfId="24" applyFont="1" applyBorder="1" applyAlignment="1">
      <alignment horizontal="center" vertical="center"/>
    </xf>
    <xf numFmtId="0" fontId="48" fillId="0" borderId="2" xfId="24" applyFont="1" applyBorder="1" applyAlignment="1">
      <alignment horizontal="center" vertical="center" wrapText="1"/>
    </xf>
    <xf numFmtId="2" fontId="48" fillId="0" borderId="2" xfId="24" applyNumberFormat="1" applyFont="1" applyBorder="1" applyAlignment="1">
      <alignment horizontal="center" vertical="center" wrapText="1"/>
    </xf>
    <xf numFmtId="2" fontId="48" fillId="0" borderId="5" xfId="24" applyNumberFormat="1" applyFont="1" applyBorder="1" applyAlignment="1">
      <alignment horizontal="center" vertical="center"/>
    </xf>
    <xf numFmtId="2" fontId="48" fillId="0" borderId="6" xfId="24" applyNumberFormat="1" applyFont="1" applyBorder="1" applyAlignment="1">
      <alignment horizontal="center" vertical="center"/>
    </xf>
    <xf numFmtId="39" fontId="9" fillId="0" borderId="16" xfId="0" applyNumberFormat="1" applyFont="1" applyBorder="1" applyAlignment="1">
      <alignment horizontal="center" vertical="center" wrapText="1"/>
    </xf>
    <xf numFmtId="39" fontId="9" fillId="0" borderId="0" xfId="0" applyNumberFormat="1" applyFont="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2" fontId="9" fillId="0" borderId="2" xfId="0" applyNumberFormat="1" applyFont="1" applyBorder="1" applyAlignment="1">
      <alignment horizontal="left" vertical="center" wrapText="1"/>
    </xf>
    <xf numFmtId="0" fontId="23" fillId="0" borderId="2" xfId="21" applyFont="1" applyBorder="1" applyAlignment="1">
      <alignment horizontal="center" vertical="center" wrapText="1"/>
    </xf>
    <xf numFmtId="0" fontId="23" fillId="0" borderId="2" xfId="21" applyFont="1" applyBorder="1" applyAlignment="1">
      <alignment horizontal="left" vertical="center" wrapText="1"/>
    </xf>
    <xf numFmtId="0" fontId="23" fillId="0" borderId="2" xfId="0" applyFont="1" applyBorder="1" applyAlignment="1">
      <alignment horizontal="left"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5" applyFont="1" applyBorder="1" applyAlignment="1">
      <alignment horizontal="left" vertical="center"/>
    </xf>
    <xf numFmtId="0" fontId="23" fillId="0" borderId="2" xfId="5" applyFont="1" applyBorder="1" applyAlignment="1">
      <alignment horizontal="center" vertical="center" wrapText="1"/>
    </xf>
    <xf numFmtId="0" fontId="23" fillId="0" borderId="2" xfId="5" applyFont="1" applyBorder="1" applyAlignment="1">
      <alignment horizontal="left" vertical="center" wrapText="1"/>
    </xf>
    <xf numFmtId="172" fontId="23" fillId="0" borderId="2" xfId="0" applyNumberFormat="1" applyFont="1" applyBorder="1" applyAlignment="1">
      <alignment horizontal="right" vertical="center"/>
    </xf>
    <xf numFmtId="0" fontId="23" fillId="0" borderId="2" xfId="18" applyFont="1" applyBorder="1" applyAlignment="1">
      <alignment horizontal="center" vertical="center"/>
    </xf>
    <xf numFmtId="0" fontId="23" fillId="0" borderId="1" xfId="18" applyFont="1" applyBorder="1" applyAlignment="1">
      <alignment horizontal="left" vertical="center"/>
    </xf>
    <xf numFmtId="0" fontId="23" fillId="0" borderId="3" xfId="18" applyFont="1" applyBorder="1" applyAlignment="1">
      <alignment horizontal="left" vertical="center"/>
    </xf>
    <xf numFmtId="0" fontId="23" fillId="0" borderId="2" xfId="18" applyFont="1" applyBorder="1" applyAlignment="1">
      <alignment horizontal="left" vertical="center"/>
    </xf>
    <xf numFmtId="0" fontId="23" fillId="0" borderId="2" xfId="18" applyFont="1" applyBorder="1" applyAlignment="1">
      <alignment horizontal="left" vertical="center" wrapText="1"/>
    </xf>
    <xf numFmtId="0" fontId="23" fillId="0" borderId="2" xfId="5" applyFont="1" applyBorder="1" applyAlignment="1">
      <alignment horizontal="center" vertical="center"/>
    </xf>
    <xf numFmtId="172" fontId="23" fillId="0" borderId="2" xfId="18" applyNumberFormat="1" applyFont="1" applyBorder="1" applyAlignment="1">
      <alignment horizontal="right" vertical="center"/>
    </xf>
    <xf numFmtId="0" fontId="23" fillId="0" borderId="0" xfId="0" applyFont="1" applyAlignment="1">
      <alignment horizontal="left"/>
    </xf>
    <xf numFmtId="0" fontId="4" fillId="0" borderId="10" xfId="0" applyFont="1" applyBorder="1" applyAlignment="1">
      <alignment horizontal="center" vertical="center" wrapText="1"/>
    </xf>
    <xf numFmtId="0" fontId="4" fillId="0" borderId="2" xfId="18" applyFont="1" applyBorder="1" applyAlignment="1">
      <alignment horizontal="center" vertical="center" wrapText="1"/>
    </xf>
    <xf numFmtId="4" fontId="4" fillId="0" borderId="2" xfId="18" applyNumberFormat="1" applyFont="1" applyBorder="1" applyAlignment="1">
      <alignment horizontal="center" vertical="center" wrapText="1"/>
    </xf>
    <xf numFmtId="172" fontId="23" fillId="0" borderId="2" xfId="18" applyNumberFormat="1" applyFont="1" applyBorder="1" applyAlignment="1">
      <alignment horizontal="right" vertical="center" wrapText="1"/>
    </xf>
    <xf numFmtId="0" fontId="14" fillId="0" borderId="0" xfId="0" applyFont="1" applyAlignment="1">
      <alignment horizontal="left"/>
    </xf>
    <xf numFmtId="0" fontId="53" fillId="0" borderId="10" xfId="0" applyFont="1" applyBorder="1" applyAlignment="1">
      <alignment horizontal="center"/>
    </xf>
  </cellXfs>
  <cellStyles count="41">
    <cellStyle name="Bình thường 2" xfId="40"/>
    <cellStyle name="Comma" xfId="1" builtinId="3"/>
    <cellStyle name="Comma 2" xfId="23"/>
    <cellStyle name="Comma 2 2" xfId="35"/>
    <cellStyle name="Comma 2 3" xfId="27"/>
    <cellStyle name="Comma 3" xfId="13"/>
    <cellStyle name="Comma 4" xfId="28"/>
    <cellStyle name="Comma 5" xfId="12"/>
    <cellStyle name="Comma 5 2" xfId="32"/>
    <cellStyle name="Comma 9" xfId="17"/>
    <cellStyle name="Normal" xfId="0" builtinId="0"/>
    <cellStyle name="Normal 10" xfId="4"/>
    <cellStyle name="Normal 10 2" xfId="34"/>
    <cellStyle name="Normal 12" xfId="30"/>
    <cellStyle name="Normal 12 2" xfId="31"/>
    <cellStyle name="Normal 16 2" xfId="15"/>
    <cellStyle name="Normal 2" xfId="8"/>
    <cellStyle name="Normal 2 10" xfId="20"/>
    <cellStyle name="Normal 2 2" xfId="37"/>
    <cellStyle name="Normal 2 2 3" xfId="7"/>
    <cellStyle name="Normal 2 22" xfId="9"/>
    <cellStyle name="Normal 3" xfId="5"/>
    <cellStyle name="Normal 3 2" xfId="18"/>
    <cellStyle name="Normal 3 22" xfId="14"/>
    <cellStyle name="Normal 3 3" xfId="2"/>
    <cellStyle name="Normal 3 3 2" xfId="33"/>
    <cellStyle name="Normal 32" xfId="38"/>
    <cellStyle name="Normal 33" xfId="39"/>
    <cellStyle name="Normal 4" xfId="10"/>
    <cellStyle name="Normal 4 2" xfId="16"/>
    <cellStyle name="Normal 5" xfId="19"/>
    <cellStyle name="Normal 532" xfId="3"/>
    <cellStyle name="Normal 6" xfId="11"/>
    <cellStyle name="Normal 9" xfId="25"/>
    <cellStyle name="Normal 9 2" xfId="29"/>
    <cellStyle name="Normal_Bieu_xa" xfId="24"/>
    <cellStyle name="Normal_bieuDH" xfId="22"/>
    <cellStyle name="Normal_Sheet1" xfId="21"/>
    <cellStyle name="Normal_Sheet1 2" xfId="6"/>
    <cellStyle name="Style 1" xfId="26"/>
    <cellStyle name="Style 1 2" xfId="3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RP\Downloads\Bi&#7875;u%20kem%20VB%20&#273;i&#7873;u%20ch&#7881;nh%20quy%20m&#244;,%20&#273;&#7883;a%20&#273;i&#7875;m%20c&#7853;p%20nh&#7853;t%20v&#224;o%20QH,%20KHSD&#272;%202023%20-CC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DM_CHUAN (2)"/>
    </sheetNames>
    <sheetDataSet>
      <sheetData sheetId="0" refreshError="1"/>
      <sheetData sheetId="1" refreshError="1">
        <row r="7">
          <cell r="D7" t="str">
            <v>LUC 6,71 ha; LUK 3,07 ha; HNK 12,66 ha; CLN 3,16 ha; NTS 0,04 ha; DGT 0,91 ha; DTL 0,31 ha; ONT 1,08 ha; NTD 0,7 ha; SON 0,5 ha; CSD 20,86 ha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showZeros="0" zoomScale="70" zoomScaleNormal="70" zoomScaleSheetLayoutView="55" workbookViewId="0">
      <pane xSplit="3" ySplit="5" topLeftCell="D6" activePane="bottomRight" state="frozen"/>
      <selection activeCell="F18" sqref="F18"/>
      <selection pane="topRight" activeCell="F18" sqref="F18"/>
      <selection pane="bottomLeft" activeCell="F18" sqref="F18"/>
      <selection pane="bottomRight" activeCell="T30" sqref="T30"/>
    </sheetView>
  </sheetViews>
  <sheetFormatPr defaultColWidth="10" defaultRowHeight="15.6"/>
  <cols>
    <col min="1" max="1" width="5.6640625" style="83" customWidth="1"/>
    <col min="2" max="2" width="30.6640625" style="46" customWidth="1"/>
    <col min="3" max="3" width="8.33203125" style="83" customWidth="1"/>
    <col min="4" max="4" width="14.44140625" style="46" customWidth="1"/>
    <col min="5" max="5" width="15.77734375" style="46" hidden="1" customWidth="1"/>
    <col min="6" max="8" width="12.6640625" style="46" hidden="1" customWidth="1"/>
    <col min="9" max="9" width="13" style="46" hidden="1" customWidth="1"/>
    <col min="10" max="10" width="11.21875" style="46" hidden="1" customWidth="1"/>
    <col min="11" max="11" width="12.109375" style="46" hidden="1" customWidth="1"/>
    <col min="12" max="12" width="11.21875" style="46" hidden="1" customWidth="1"/>
    <col min="13" max="13" width="13.5546875" style="46" hidden="1" customWidth="1"/>
    <col min="14" max="14" width="14.5546875" style="46" hidden="1" customWidth="1"/>
    <col min="15" max="15" width="11.21875" style="46" hidden="1" customWidth="1"/>
    <col min="16" max="16" width="13.44140625" style="46" hidden="1" customWidth="1"/>
    <col min="17" max="17" width="12" style="46" customWidth="1"/>
    <col min="18" max="28" width="13" style="46" customWidth="1"/>
    <col min="29" max="41" width="13" style="46" hidden="1" customWidth="1"/>
    <col min="42" max="51" width="10" style="46" hidden="1" customWidth="1"/>
    <col min="52" max="256" width="10" style="46"/>
    <col min="257" max="257" width="5.6640625" style="46" customWidth="1"/>
    <col min="258" max="258" width="30.6640625" style="46" customWidth="1"/>
    <col min="259" max="259" width="8.33203125" style="46" customWidth="1"/>
    <col min="260" max="260" width="14.44140625" style="46" customWidth="1"/>
    <col min="261" max="272" width="0" style="46" hidden="1" customWidth="1"/>
    <col min="273" max="273" width="12" style="46" customWidth="1"/>
    <col min="274" max="284" width="13" style="46" customWidth="1"/>
    <col min="285" max="307" width="0" style="46" hidden="1" customWidth="1"/>
    <col min="308" max="512" width="10" style="46"/>
    <col min="513" max="513" width="5.6640625" style="46" customWidth="1"/>
    <col min="514" max="514" width="30.6640625" style="46" customWidth="1"/>
    <col min="515" max="515" width="8.33203125" style="46" customWidth="1"/>
    <col min="516" max="516" width="14.44140625" style="46" customWidth="1"/>
    <col min="517" max="528" width="0" style="46" hidden="1" customWidth="1"/>
    <col min="529" max="529" width="12" style="46" customWidth="1"/>
    <col min="530" max="540" width="13" style="46" customWidth="1"/>
    <col min="541" max="563" width="0" style="46" hidden="1" customWidth="1"/>
    <col min="564" max="768" width="10" style="46"/>
    <col min="769" max="769" width="5.6640625" style="46" customWidth="1"/>
    <col min="770" max="770" width="30.6640625" style="46" customWidth="1"/>
    <col min="771" max="771" width="8.33203125" style="46" customWidth="1"/>
    <col min="772" max="772" width="14.44140625" style="46" customWidth="1"/>
    <col min="773" max="784" width="0" style="46" hidden="1" customWidth="1"/>
    <col min="785" max="785" width="12" style="46" customWidth="1"/>
    <col min="786" max="796" width="13" style="46" customWidth="1"/>
    <col min="797" max="819" width="0" style="46" hidden="1" customWidth="1"/>
    <col min="820" max="1024" width="10" style="46"/>
    <col min="1025" max="1025" width="5.6640625" style="46" customWidth="1"/>
    <col min="1026" max="1026" width="30.6640625" style="46" customWidth="1"/>
    <col min="1027" max="1027" width="8.33203125" style="46" customWidth="1"/>
    <col min="1028" max="1028" width="14.44140625" style="46" customWidth="1"/>
    <col min="1029" max="1040" width="0" style="46" hidden="1" customWidth="1"/>
    <col min="1041" max="1041" width="12" style="46" customWidth="1"/>
    <col min="1042" max="1052" width="13" style="46" customWidth="1"/>
    <col min="1053" max="1075" width="0" style="46" hidden="1" customWidth="1"/>
    <col min="1076" max="1280" width="10" style="46"/>
    <col min="1281" max="1281" width="5.6640625" style="46" customWidth="1"/>
    <col min="1282" max="1282" width="30.6640625" style="46" customWidth="1"/>
    <col min="1283" max="1283" width="8.33203125" style="46" customWidth="1"/>
    <col min="1284" max="1284" width="14.44140625" style="46" customWidth="1"/>
    <col min="1285" max="1296" width="0" style="46" hidden="1" customWidth="1"/>
    <col min="1297" max="1297" width="12" style="46" customWidth="1"/>
    <col min="1298" max="1308" width="13" style="46" customWidth="1"/>
    <col min="1309" max="1331" width="0" style="46" hidden="1" customWidth="1"/>
    <col min="1332" max="1536" width="10" style="46"/>
    <col min="1537" max="1537" width="5.6640625" style="46" customWidth="1"/>
    <col min="1538" max="1538" width="30.6640625" style="46" customWidth="1"/>
    <col min="1539" max="1539" width="8.33203125" style="46" customWidth="1"/>
    <col min="1540" max="1540" width="14.44140625" style="46" customWidth="1"/>
    <col min="1541" max="1552" width="0" style="46" hidden="1" customWidth="1"/>
    <col min="1553" max="1553" width="12" style="46" customWidth="1"/>
    <col min="1554" max="1564" width="13" style="46" customWidth="1"/>
    <col min="1565" max="1587" width="0" style="46" hidden="1" customWidth="1"/>
    <col min="1588" max="1792" width="10" style="46"/>
    <col min="1793" max="1793" width="5.6640625" style="46" customWidth="1"/>
    <col min="1794" max="1794" width="30.6640625" style="46" customWidth="1"/>
    <col min="1795" max="1795" width="8.33203125" style="46" customWidth="1"/>
    <col min="1796" max="1796" width="14.44140625" style="46" customWidth="1"/>
    <col min="1797" max="1808" width="0" style="46" hidden="1" customWidth="1"/>
    <col min="1809" max="1809" width="12" style="46" customWidth="1"/>
    <col min="1810" max="1820" width="13" style="46" customWidth="1"/>
    <col min="1821" max="1843" width="0" style="46" hidden="1" customWidth="1"/>
    <col min="1844" max="2048" width="10" style="46"/>
    <col min="2049" max="2049" width="5.6640625" style="46" customWidth="1"/>
    <col min="2050" max="2050" width="30.6640625" style="46" customWidth="1"/>
    <col min="2051" max="2051" width="8.33203125" style="46" customWidth="1"/>
    <col min="2052" max="2052" width="14.44140625" style="46" customWidth="1"/>
    <col min="2053" max="2064" width="0" style="46" hidden="1" customWidth="1"/>
    <col min="2065" max="2065" width="12" style="46" customWidth="1"/>
    <col min="2066" max="2076" width="13" style="46" customWidth="1"/>
    <col min="2077" max="2099" width="0" style="46" hidden="1" customWidth="1"/>
    <col min="2100" max="2304" width="10" style="46"/>
    <col min="2305" max="2305" width="5.6640625" style="46" customWidth="1"/>
    <col min="2306" max="2306" width="30.6640625" style="46" customWidth="1"/>
    <col min="2307" max="2307" width="8.33203125" style="46" customWidth="1"/>
    <col min="2308" max="2308" width="14.44140625" style="46" customWidth="1"/>
    <col min="2309" max="2320" width="0" style="46" hidden="1" customWidth="1"/>
    <col min="2321" max="2321" width="12" style="46" customWidth="1"/>
    <col min="2322" max="2332" width="13" style="46" customWidth="1"/>
    <col min="2333" max="2355" width="0" style="46" hidden="1" customWidth="1"/>
    <col min="2356" max="2560" width="10" style="46"/>
    <col min="2561" max="2561" width="5.6640625" style="46" customWidth="1"/>
    <col min="2562" max="2562" width="30.6640625" style="46" customWidth="1"/>
    <col min="2563" max="2563" width="8.33203125" style="46" customWidth="1"/>
    <col min="2564" max="2564" width="14.44140625" style="46" customWidth="1"/>
    <col min="2565" max="2576" width="0" style="46" hidden="1" customWidth="1"/>
    <col min="2577" max="2577" width="12" style="46" customWidth="1"/>
    <col min="2578" max="2588" width="13" style="46" customWidth="1"/>
    <col min="2589" max="2611" width="0" style="46" hidden="1" customWidth="1"/>
    <col min="2612" max="2816" width="10" style="46"/>
    <col min="2817" max="2817" width="5.6640625" style="46" customWidth="1"/>
    <col min="2818" max="2818" width="30.6640625" style="46" customWidth="1"/>
    <col min="2819" max="2819" width="8.33203125" style="46" customWidth="1"/>
    <col min="2820" max="2820" width="14.44140625" style="46" customWidth="1"/>
    <col min="2821" max="2832" width="0" style="46" hidden="1" customWidth="1"/>
    <col min="2833" max="2833" width="12" style="46" customWidth="1"/>
    <col min="2834" max="2844" width="13" style="46" customWidth="1"/>
    <col min="2845" max="2867" width="0" style="46" hidden="1" customWidth="1"/>
    <col min="2868" max="3072" width="10" style="46"/>
    <col min="3073" max="3073" width="5.6640625" style="46" customWidth="1"/>
    <col min="3074" max="3074" width="30.6640625" style="46" customWidth="1"/>
    <col min="3075" max="3075" width="8.33203125" style="46" customWidth="1"/>
    <col min="3076" max="3076" width="14.44140625" style="46" customWidth="1"/>
    <col min="3077" max="3088" width="0" style="46" hidden="1" customWidth="1"/>
    <col min="3089" max="3089" width="12" style="46" customWidth="1"/>
    <col min="3090" max="3100" width="13" style="46" customWidth="1"/>
    <col min="3101" max="3123" width="0" style="46" hidden="1" customWidth="1"/>
    <col min="3124" max="3328" width="10" style="46"/>
    <col min="3329" max="3329" width="5.6640625" style="46" customWidth="1"/>
    <col min="3330" max="3330" width="30.6640625" style="46" customWidth="1"/>
    <col min="3331" max="3331" width="8.33203125" style="46" customWidth="1"/>
    <col min="3332" max="3332" width="14.44140625" style="46" customWidth="1"/>
    <col min="3333" max="3344" width="0" style="46" hidden="1" customWidth="1"/>
    <col min="3345" max="3345" width="12" style="46" customWidth="1"/>
    <col min="3346" max="3356" width="13" style="46" customWidth="1"/>
    <col min="3357" max="3379" width="0" style="46" hidden="1" customWidth="1"/>
    <col min="3380" max="3584" width="10" style="46"/>
    <col min="3585" max="3585" width="5.6640625" style="46" customWidth="1"/>
    <col min="3586" max="3586" width="30.6640625" style="46" customWidth="1"/>
    <col min="3587" max="3587" width="8.33203125" style="46" customWidth="1"/>
    <col min="3588" max="3588" width="14.44140625" style="46" customWidth="1"/>
    <col min="3589" max="3600" width="0" style="46" hidden="1" customWidth="1"/>
    <col min="3601" max="3601" width="12" style="46" customWidth="1"/>
    <col min="3602" max="3612" width="13" style="46" customWidth="1"/>
    <col min="3613" max="3635" width="0" style="46" hidden="1" customWidth="1"/>
    <col min="3636" max="3840" width="10" style="46"/>
    <col min="3841" max="3841" width="5.6640625" style="46" customWidth="1"/>
    <col min="3842" max="3842" width="30.6640625" style="46" customWidth="1"/>
    <col min="3843" max="3843" width="8.33203125" style="46" customWidth="1"/>
    <col min="3844" max="3844" width="14.44140625" style="46" customWidth="1"/>
    <col min="3845" max="3856" width="0" style="46" hidden="1" customWidth="1"/>
    <col min="3857" max="3857" width="12" style="46" customWidth="1"/>
    <col min="3858" max="3868" width="13" style="46" customWidth="1"/>
    <col min="3869" max="3891" width="0" style="46" hidden="1" customWidth="1"/>
    <col min="3892" max="4096" width="10" style="46"/>
    <col min="4097" max="4097" width="5.6640625" style="46" customWidth="1"/>
    <col min="4098" max="4098" width="30.6640625" style="46" customWidth="1"/>
    <col min="4099" max="4099" width="8.33203125" style="46" customWidth="1"/>
    <col min="4100" max="4100" width="14.44140625" style="46" customWidth="1"/>
    <col min="4101" max="4112" width="0" style="46" hidden="1" customWidth="1"/>
    <col min="4113" max="4113" width="12" style="46" customWidth="1"/>
    <col min="4114" max="4124" width="13" style="46" customWidth="1"/>
    <col min="4125" max="4147" width="0" style="46" hidden="1" customWidth="1"/>
    <col min="4148" max="4352" width="10" style="46"/>
    <col min="4353" max="4353" width="5.6640625" style="46" customWidth="1"/>
    <col min="4354" max="4354" width="30.6640625" style="46" customWidth="1"/>
    <col min="4355" max="4355" width="8.33203125" style="46" customWidth="1"/>
    <col min="4356" max="4356" width="14.44140625" style="46" customWidth="1"/>
    <col min="4357" max="4368" width="0" style="46" hidden="1" customWidth="1"/>
    <col min="4369" max="4369" width="12" style="46" customWidth="1"/>
    <col min="4370" max="4380" width="13" style="46" customWidth="1"/>
    <col min="4381" max="4403" width="0" style="46" hidden="1" customWidth="1"/>
    <col min="4404" max="4608" width="10" style="46"/>
    <col min="4609" max="4609" width="5.6640625" style="46" customWidth="1"/>
    <col min="4610" max="4610" width="30.6640625" style="46" customWidth="1"/>
    <col min="4611" max="4611" width="8.33203125" style="46" customWidth="1"/>
    <col min="4612" max="4612" width="14.44140625" style="46" customWidth="1"/>
    <col min="4613" max="4624" width="0" style="46" hidden="1" customWidth="1"/>
    <col min="4625" max="4625" width="12" style="46" customWidth="1"/>
    <col min="4626" max="4636" width="13" style="46" customWidth="1"/>
    <col min="4637" max="4659" width="0" style="46" hidden="1" customWidth="1"/>
    <col min="4660" max="4864" width="10" style="46"/>
    <col min="4865" max="4865" width="5.6640625" style="46" customWidth="1"/>
    <col min="4866" max="4866" width="30.6640625" style="46" customWidth="1"/>
    <col min="4867" max="4867" width="8.33203125" style="46" customWidth="1"/>
    <col min="4868" max="4868" width="14.44140625" style="46" customWidth="1"/>
    <col min="4869" max="4880" width="0" style="46" hidden="1" customWidth="1"/>
    <col min="4881" max="4881" width="12" style="46" customWidth="1"/>
    <col min="4882" max="4892" width="13" style="46" customWidth="1"/>
    <col min="4893" max="4915" width="0" style="46" hidden="1" customWidth="1"/>
    <col min="4916" max="5120" width="10" style="46"/>
    <col min="5121" max="5121" width="5.6640625" style="46" customWidth="1"/>
    <col min="5122" max="5122" width="30.6640625" style="46" customWidth="1"/>
    <col min="5123" max="5123" width="8.33203125" style="46" customWidth="1"/>
    <col min="5124" max="5124" width="14.44140625" style="46" customWidth="1"/>
    <col min="5125" max="5136" width="0" style="46" hidden="1" customWidth="1"/>
    <col min="5137" max="5137" width="12" style="46" customWidth="1"/>
    <col min="5138" max="5148" width="13" style="46" customWidth="1"/>
    <col min="5149" max="5171" width="0" style="46" hidden="1" customWidth="1"/>
    <col min="5172" max="5376" width="10" style="46"/>
    <col min="5377" max="5377" width="5.6640625" style="46" customWidth="1"/>
    <col min="5378" max="5378" width="30.6640625" style="46" customWidth="1"/>
    <col min="5379" max="5379" width="8.33203125" style="46" customWidth="1"/>
    <col min="5380" max="5380" width="14.44140625" style="46" customWidth="1"/>
    <col min="5381" max="5392" width="0" style="46" hidden="1" customWidth="1"/>
    <col min="5393" max="5393" width="12" style="46" customWidth="1"/>
    <col min="5394" max="5404" width="13" style="46" customWidth="1"/>
    <col min="5405" max="5427" width="0" style="46" hidden="1" customWidth="1"/>
    <col min="5428" max="5632" width="10" style="46"/>
    <col min="5633" max="5633" width="5.6640625" style="46" customWidth="1"/>
    <col min="5634" max="5634" width="30.6640625" style="46" customWidth="1"/>
    <col min="5635" max="5635" width="8.33203125" style="46" customWidth="1"/>
    <col min="5636" max="5636" width="14.44140625" style="46" customWidth="1"/>
    <col min="5637" max="5648" width="0" style="46" hidden="1" customWidth="1"/>
    <col min="5649" max="5649" width="12" style="46" customWidth="1"/>
    <col min="5650" max="5660" width="13" style="46" customWidth="1"/>
    <col min="5661" max="5683" width="0" style="46" hidden="1" customWidth="1"/>
    <col min="5684" max="5888" width="10" style="46"/>
    <col min="5889" max="5889" width="5.6640625" style="46" customWidth="1"/>
    <col min="5890" max="5890" width="30.6640625" style="46" customWidth="1"/>
    <col min="5891" max="5891" width="8.33203125" style="46" customWidth="1"/>
    <col min="5892" max="5892" width="14.44140625" style="46" customWidth="1"/>
    <col min="5893" max="5904" width="0" style="46" hidden="1" customWidth="1"/>
    <col min="5905" max="5905" width="12" style="46" customWidth="1"/>
    <col min="5906" max="5916" width="13" style="46" customWidth="1"/>
    <col min="5917" max="5939" width="0" style="46" hidden="1" customWidth="1"/>
    <col min="5940" max="6144" width="10" style="46"/>
    <col min="6145" max="6145" width="5.6640625" style="46" customWidth="1"/>
    <col min="6146" max="6146" width="30.6640625" style="46" customWidth="1"/>
    <col min="6147" max="6147" width="8.33203125" style="46" customWidth="1"/>
    <col min="6148" max="6148" width="14.44140625" style="46" customWidth="1"/>
    <col min="6149" max="6160" width="0" style="46" hidden="1" customWidth="1"/>
    <col min="6161" max="6161" width="12" style="46" customWidth="1"/>
    <col min="6162" max="6172" width="13" style="46" customWidth="1"/>
    <col min="6173" max="6195" width="0" style="46" hidden="1" customWidth="1"/>
    <col min="6196" max="6400" width="10" style="46"/>
    <col min="6401" max="6401" width="5.6640625" style="46" customWidth="1"/>
    <col min="6402" max="6402" width="30.6640625" style="46" customWidth="1"/>
    <col min="6403" max="6403" width="8.33203125" style="46" customWidth="1"/>
    <col min="6404" max="6404" width="14.44140625" style="46" customWidth="1"/>
    <col min="6405" max="6416" width="0" style="46" hidden="1" customWidth="1"/>
    <col min="6417" max="6417" width="12" style="46" customWidth="1"/>
    <col min="6418" max="6428" width="13" style="46" customWidth="1"/>
    <col min="6429" max="6451" width="0" style="46" hidden="1" customWidth="1"/>
    <col min="6452" max="6656" width="10" style="46"/>
    <col min="6657" max="6657" width="5.6640625" style="46" customWidth="1"/>
    <col min="6658" max="6658" width="30.6640625" style="46" customWidth="1"/>
    <col min="6659" max="6659" width="8.33203125" style="46" customWidth="1"/>
    <col min="6660" max="6660" width="14.44140625" style="46" customWidth="1"/>
    <col min="6661" max="6672" width="0" style="46" hidden="1" customWidth="1"/>
    <col min="6673" max="6673" width="12" style="46" customWidth="1"/>
    <col min="6674" max="6684" width="13" style="46" customWidth="1"/>
    <col min="6685" max="6707" width="0" style="46" hidden="1" customWidth="1"/>
    <col min="6708" max="6912" width="10" style="46"/>
    <col min="6913" max="6913" width="5.6640625" style="46" customWidth="1"/>
    <col min="6914" max="6914" width="30.6640625" style="46" customWidth="1"/>
    <col min="6915" max="6915" width="8.33203125" style="46" customWidth="1"/>
    <col min="6916" max="6916" width="14.44140625" style="46" customWidth="1"/>
    <col min="6917" max="6928" width="0" style="46" hidden="1" customWidth="1"/>
    <col min="6929" max="6929" width="12" style="46" customWidth="1"/>
    <col min="6930" max="6940" width="13" style="46" customWidth="1"/>
    <col min="6941" max="6963" width="0" style="46" hidden="1" customWidth="1"/>
    <col min="6964" max="7168" width="10" style="46"/>
    <col min="7169" max="7169" width="5.6640625" style="46" customWidth="1"/>
    <col min="7170" max="7170" width="30.6640625" style="46" customWidth="1"/>
    <col min="7171" max="7171" width="8.33203125" style="46" customWidth="1"/>
    <col min="7172" max="7172" width="14.44140625" style="46" customWidth="1"/>
    <col min="7173" max="7184" width="0" style="46" hidden="1" customWidth="1"/>
    <col min="7185" max="7185" width="12" style="46" customWidth="1"/>
    <col min="7186" max="7196" width="13" style="46" customWidth="1"/>
    <col min="7197" max="7219" width="0" style="46" hidden="1" customWidth="1"/>
    <col min="7220" max="7424" width="10" style="46"/>
    <col min="7425" max="7425" width="5.6640625" style="46" customWidth="1"/>
    <col min="7426" max="7426" width="30.6640625" style="46" customWidth="1"/>
    <col min="7427" max="7427" width="8.33203125" style="46" customWidth="1"/>
    <col min="7428" max="7428" width="14.44140625" style="46" customWidth="1"/>
    <col min="7429" max="7440" width="0" style="46" hidden="1" customWidth="1"/>
    <col min="7441" max="7441" width="12" style="46" customWidth="1"/>
    <col min="7442" max="7452" width="13" style="46" customWidth="1"/>
    <col min="7453" max="7475" width="0" style="46" hidden="1" customWidth="1"/>
    <col min="7476" max="7680" width="10" style="46"/>
    <col min="7681" max="7681" width="5.6640625" style="46" customWidth="1"/>
    <col min="7682" max="7682" width="30.6640625" style="46" customWidth="1"/>
    <col min="7683" max="7683" width="8.33203125" style="46" customWidth="1"/>
    <col min="7684" max="7684" width="14.44140625" style="46" customWidth="1"/>
    <col min="7685" max="7696" width="0" style="46" hidden="1" customWidth="1"/>
    <col min="7697" max="7697" width="12" style="46" customWidth="1"/>
    <col min="7698" max="7708" width="13" style="46" customWidth="1"/>
    <col min="7709" max="7731" width="0" style="46" hidden="1" customWidth="1"/>
    <col min="7732" max="7936" width="10" style="46"/>
    <col min="7937" max="7937" width="5.6640625" style="46" customWidth="1"/>
    <col min="7938" max="7938" width="30.6640625" style="46" customWidth="1"/>
    <col min="7939" max="7939" width="8.33203125" style="46" customWidth="1"/>
    <col min="7940" max="7940" width="14.44140625" style="46" customWidth="1"/>
    <col min="7941" max="7952" width="0" style="46" hidden="1" customWidth="1"/>
    <col min="7953" max="7953" width="12" style="46" customWidth="1"/>
    <col min="7954" max="7964" width="13" style="46" customWidth="1"/>
    <col min="7965" max="7987" width="0" style="46" hidden="1" customWidth="1"/>
    <col min="7988" max="8192" width="10" style="46"/>
    <col min="8193" max="8193" width="5.6640625" style="46" customWidth="1"/>
    <col min="8194" max="8194" width="30.6640625" style="46" customWidth="1"/>
    <col min="8195" max="8195" width="8.33203125" style="46" customWidth="1"/>
    <col min="8196" max="8196" width="14.44140625" style="46" customWidth="1"/>
    <col min="8197" max="8208" width="0" style="46" hidden="1" customWidth="1"/>
    <col min="8209" max="8209" width="12" style="46" customWidth="1"/>
    <col min="8210" max="8220" width="13" style="46" customWidth="1"/>
    <col min="8221" max="8243" width="0" style="46" hidden="1" customWidth="1"/>
    <col min="8244" max="8448" width="10" style="46"/>
    <col min="8449" max="8449" width="5.6640625" style="46" customWidth="1"/>
    <col min="8450" max="8450" width="30.6640625" style="46" customWidth="1"/>
    <col min="8451" max="8451" width="8.33203125" style="46" customWidth="1"/>
    <col min="8452" max="8452" width="14.44140625" style="46" customWidth="1"/>
    <col min="8453" max="8464" width="0" style="46" hidden="1" customWidth="1"/>
    <col min="8465" max="8465" width="12" style="46" customWidth="1"/>
    <col min="8466" max="8476" width="13" style="46" customWidth="1"/>
    <col min="8477" max="8499" width="0" style="46" hidden="1" customWidth="1"/>
    <col min="8500" max="8704" width="10" style="46"/>
    <col min="8705" max="8705" width="5.6640625" style="46" customWidth="1"/>
    <col min="8706" max="8706" width="30.6640625" style="46" customWidth="1"/>
    <col min="8707" max="8707" width="8.33203125" style="46" customWidth="1"/>
    <col min="8708" max="8708" width="14.44140625" style="46" customWidth="1"/>
    <col min="8709" max="8720" width="0" style="46" hidden="1" customWidth="1"/>
    <col min="8721" max="8721" width="12" style="46" customWidth="1"/>
    <col min="8722" max="8732" width="13" style="46" customWidth="1"/>
    <col min="8733" max="8755" width="0" style="46" hidden="1" customWidth="1"/>
    <col min="8756" max="8960" width="10" style="46"/>
    <col min="8961" max="8961" width="5.6640625" style="46" customWidth="1"/>
    <col min="8962" max="8962" width="30.6640625" style="46" customWidth="1"/>
    <col min="8963" max="8963" width="8.33203125" style="46" customWidth="1"/>
    <col min="8964" max="8964" width="14.44140625" style="46" customWidth="1"/>
    <col min="8965" max="8976" width="0" style="46" hidden="1" customWidth="1"/>
    <col min="8977" max="8977" width="12" style="46" customWidth="1"/>
    <col min="8978" max="8988" width="13" style="46" customWidth="1"/>
    <col min="8989" max="9011" width="0" style="46" hidden="1" customWidth="1"/>
    <col min="9012" max="9216" width="10" style="46"/>
    <col min="9217" max="9217" width="5.6640625" style="46" customWidth="1"/>
    <col min="9218" max="9218" width="30.6640625" style="46" customWidth="1"/>
    <col min="9219" max="9219" width="8.33203125" style="46" customWidth="1"/>
    <col min="9220" max="9220" width="14.44140625" style="46" customWidth="1"/>
    <col min="9221" max="9232" width="0" style="46" hidden="1" customWidth="1"/>
    <col min="9233" max="9233" width="12" style="46" customWidth="1"/>
    <col min="9234" max="9244" width="13" style="46" customWidth="1"/>
    <col min="9245" max="9267" width="0" style="46" hidden="1" customWidth="1"/>
    <col min="9268" max="9472" width="10" style="46"/>
    <col min="9473" max="9473" width="5.6640625" style="46" customWidth="1"/>
    <col min="9474" max="9474" width="30.6640625" style="46" customWidth="1"/>
    <col min="9475" max="9475" width="8.33203125" style="46" customWidth="1"/>
    <col min="9476" max="9476" width="14.44140625" style="46" customWidth="1"/>
    <col min="9477" max="9488" width="0" style="46" hidden="1" customWidth="1"/>
    <col min="9489" max="9489" width="12" style="46" customWidth="1"/>
    <col min="9490" max="9500" width="13" style="46" customWidth="1"/>
    <col min="9501" max="9523" width="0" style="46" hidden="1" customWidth="1"/>
    <col min="9524" max="9728" width="10" style="46"/>
    <col min="9729" max="9729" width="5.6640625" style="46" customWidth="1"/>
    <col min="9730" max="9730" width="30.6640625" style="46" customWidth="1"/>
    <col min="9731" max="9731" width="8.33203125" style="46" customWidth="1"/>
    <col min="9732" max="9732" width="14.44140625" style="46" customWidth="1"/>
    <col min="9733" max="9744" width="0" style="46" hidden="1" customWidth="1"/>
    <col min="9745" max="9745" width="12" style="46" customWidth="1"/>
    <col min="9746" max="9756" width="13" style="46" customWidth="1"/>
    <col min="9757" max="9779" width="0" style="46" hidden="1" customWidth="1"/>
    <col min="9780" max="9984" width="10" style="46"/>
    <col min="9985" max="9985" width="5.6640625" style="46" customWidth="1"/>
    <col min="9986" max="9986" width="30.6640625" style="46" customWidth="1"/>
    <col min="9987" max="9987" width="8.33203125" style="46" customWidth="1"/>
    <col min="9988" max="9988" width="14.44140625" style="46" customWidth="1"/>
    <col min="9989" max="10000" width="0" style="46" hidden="1" customWidth="1"/>
    <col min="10001" max="10001" width="12" style="46" customWidth="1"/>
    <col min="10002" max="10012" width="13" style="46" customWidth="1"/>
    <col min="10013" max="10035" width="0" style="46" hidden="1" customWidth="1"/>
    <col min="10036" max="10240" width="10" style="46"/>
    <col min="10241" max="10241" width="5.6640625" style="46" customWidth="1"/>
    <col min="10242" max="10242" width="30.6640625" style="46" customWidth="1"/>
    <col min="10243" max="10243" width="8.33203125" style="46" customWidth="1"/>
    <col min="10244" max="10244" width="14.44140625" style="46" customWidth="1"/>
    <col min="10245" max="10256" width="0" style="46" hidden="1" customWidth="1"/>
    <col min="10257" max="10257" width="12" style="46" customWidth="1"/>
    <col min="10258" max="10268" width="13" style="46" customWidth="1"/>
    <col min="10269" max="10291" width="0" style="46" hidden="1" customWidth="1"/>
    <col min="10292" max="10496" width="10" style="46"/>
    <col min="10497" max="10497" width="5.6640625" style="46" customWidth="1"/>
    <col min="10498" max="10498" width="30.6640625" style="46" customWidth="1"/>
    <col min="10499" max="10499" width="8.33203125" style="46" customWidth="1"/>
    <col min="10500" max="10500" width="14.44140625" style="46" customWidth="1"/>
    <col min="10501" max="10512" width="0" style="46" hidden="1" customWidth="1"/>
    <col min="10513" max="10513" width="12" style="46" customWidth="1"/>
    <col min="10514" max="10524" width="13" style="46" customWidth="1"/>
    <col min="10525" max="10547" width="0" style="46" hidden="1" customWidth="1"/>
    <col min="10548" max="10752" width="10" style="46"/>
    <col min="10753" max="10753" width="5.6640625" style="46" customWidth="1"/>
    <col min="10754" max="10754" width="30.6640625" style="46" customWidth="1"/>
    <col min="10755" max="10755" width="8.33203125" style="46" customWidth="1"/>
    <col min="10756" max="10756" width="14.44140625" style="46" customWidth="1"/>
    <col min="10757" max="10768" width="0" style="46" hidden="1" customWidth="1"/>
    <col min="10769" max="10769" width="12" style="46" customWidth="1"/>
    <col min="10770" max="10780" width="13" style="46" customWidth="1"/>
    <col min="10781" max="10803" width="0" style="46" hidden="1" customWidth="1"/>
    <col min="10804" max="11008" width="10" style="46"/>
    <col min="11009" max="11009" width="5.6640625" style="46" customWidth="1"/>
    <col min="11010" max="11010" width="30.6640625" style="46" customWidth="1"/>
    <col min="11011" max="11011" width="8.33203125" style="46" customWidth="1"/>
    <col min="11012" max="11012" width="14.44140625" style="46" customWidth="1"/>
    <col min="11013" max="11024" width="0" style="46" hidden="1" customWidth="1"/>
    <col min="11025" max="11025" width="12" style="46" customWidth="1"/>
    <col min="11026" max="11036" width="13" style="46" customWidth="1"/>
    <col min="11037" max="11059" width="0" style="46" hidden="1" customWidth="1"/>
    <col min="11060" max="11264" width="10" style="46"/>
    <col min="11265" max="11265" width="5.6640625" style="46" customWidth="1"/>
    <col min="11266" max="11266" width="30.6640625" style="46" customWidth="1"/>
    <col min="11267" max="11267" width="8.33203125" style="46" customWidth="1"/>
    <col min="11268" max="11268" width="14.44140625" style="46" customWidth="1"/>
    <col min="11269" max="11280" width="0" style="46" hidden="1" customWidth="1"/>
    <col min="11281" max="11281" width="12" style="46" customWidth="1"/>
    <col min="11282" max="11292" width="13" style="46" customWidth="1"/>
    <col min="11293" max="11315" width="0" style="46" hidden="1" customWidth="1"/>
    <col min="11316" max="11520" width="10" style="46"/>
    <col min="11521" max="11521" width="5.6640625" style="46" customWidth="1"/>
    <col min="11522" max="11522" width="30.6640625" style="46" customWidth="1"/>
    <col min="11523" max="11523" width="8.33203125" style="46" customWidth="1"/>
    <col min="11524" max="11524" width="14.44140625" style="46" customWidth="1"/>
    <col min="11525" max="11536" width="0" style="46" hidden="1" customWidth="1"/>
    <col min="11537" max="11537" width="12" style="46" customWidth="1"/>
    <col min="11538" max="11548" width="13" style="46" customWidth="1"/>
    <col min="11549" max="11571" width="0" style="46" hidden="1" customWidth="1"/>
    <col min="11572" max="11776" width="10" style="46"/>
    <col min="11777" max="11777" width="5.6640625" style="46" customWidth="1"/>
    <col min="11778" max="11778" width="30.6640625" style="46" customWidth="1"/>
    <col min="11779" max="11779" width="8.33203125" style="46" customWidth="1"/>
    <col min="11780" max="11780" width="14.44140625" style="46" customWidth="1"/>
    <col min="11781" max="11792" width="0" style="46" hidden="1" customWidth="1"/>
    <col min="11793" max="11793" width="12" style="46" customWidth="1"/>
    <col min="11794" max="11804" width="13" style="46" customWidth="1"/>
    <col min="11805" max="11827" width="0" style="46" hidden="1" customWidth="1"/>
    <col min="11828" max="12032" width="10" style="46"/>
    <col min="12033" max="12033" width="5.6640625" style="46" customWidth="1"/>
    <col min="12034" max="12034" width="30.6640625" style="46" customWidth="1"/>
    <col min="12035" max="12035" width="8.33203125" style="46" customWidth="1"/>
    <col min="12036" max="12036" width="14.44140625" style="46" customWidth="1"/>
    <col min="12037" max="12048" width="0" style="46" hidden="1" customWidth="1"/>
    <col min="12049" max="12049" width="12" style="46" customWidth="1"/>
    <col min="12050" max="12060" width="13" style="46" customWidth="1"/>
    <col min="12061" max="12083" width="0" style="46" hidden="1" customWidth="1"/>
    <col min="12084" max="12288" width="10" style="46"/>
    <col min="12289" max="12289" width="5.6640625" style="46" customWidth="1"/>
    <col min="12290" max="12290" width="30.6640625" style="46" customWidth="1"/>
    <col min="12291" max="12291" width="8.33203125" style="46" customWidth="1"/>
    <col min="12292" max="12292" width="14.44140625" style="46" customWidth="1"/>
    <col min="12293" max="12304" width="0" style="46" hidden="1" customWidth="1"/>
    <col min="12305" max="12305" width="12" style="46" customWidth="1"/>
    <col min="12306" max="12316" width="13" style="46" customWidth="1"/>
    <col min="12317" max="12339" width="0" style="46" hidden="1" customWidth="1"/>
    <col min="12340" max="12544" width="10" style="46"/>
    <col min="12545" max="12545" width="5.6640625" style="46" customWidth="1"/>
    <col min="12546" max="12546" width="30.6640625" style="46" customWidth="1"/>
    <col min="12547" max="12547" width="8.33203125" style="46" customWidth="1"/>
    <col min="12548" max="12548" width="14.44140625" style="46" customWidth="1"/>
    <col min="12549" max="12560" width="0" style="46" hidden="1" customWidth="1"/>
    <col min="12561" max="12561" width="12" style="46" customWidth="1"/>
    <col min="12562" max="12572" width="13" style="46" customWidth="1"/>
    <col min="12573" max="12595" width="0" style="46" hidden="1" customWidth="1"/>
    <col min="12596" max="12800" width="10" style="46"/>
    <col min="12801" max="12801" width="5.6640625" style="46" customWidth="1"/>
    <col min="12802" max="12802" width="30.6640625" style="46" customWidth="1"/>
    <col min="12803" max="12803" width="8.33203125" style="46" customWidth="1"/>
    <col min="12804" max="12804" width="14.44140625" style="46" customWidth="1"/>
    <col min="12805" max="12816" width="0" style="46" hidden="1" customWidth="1"/>
    <col min="12817" max="12817" width="12" style="46" customWidth="1"/>
    <col min="12818" max="12828" width="13" style="46" customWidth="1"/>
    <col min="12829" max="12851" width="0" style="46" hidden="1" customWidth="1"/>
    <col min="12852" max="13056" width="10" style="46"/>
    <col min="13057" max="13057" width="5.6640625" style="46" customWidth="1"/>
    <col min="13058" max="13058" width="30.6640625" style="46" customWidth="1"/>
    <col min="13059" max="13059" width="8.33203125" style="46" customWidth="1"/>
    <col min="13060" max="13060" width="14.44140625" style="46" customWidth="1"/>
    <col min="13061" max="13072" width="0" style="46" hidden="1" customWidth="1"/>
    <col min="13073" max="13073" width="12" style="46" customWidth="1"/>
    <col min="13074" max="13084" width="13" style="46" customWidth="1"/>
    <col min="13085" max="13107" width="0" style="46" hidden="1" customWidth="1"/>
    <col min="13108" max="13312" width="10" style="46"/>
    <col min="13313" max="13313" width="5.6640625" style="46" customWidth="1"/>
    <col min="13314" max="13314" width="30.6640625" style="46" customWidth="1"/>
    <col min="13315" max="13315" width="8.33203125" style="46" customWidth="1"/>
    <col min="13316" max="13316" width="14.44140625" style="46" customWidth="1"/>
    <col min="13317" max="13328" width="0" style="46" hidden="1" customWidth="1"/>
    <col min="13329" max="13329" width="12" style="46" customWidth="1"/>
    <col min="13330" max="13340" width="13" style="46" customWidth="1"/>
    <col min="13341" max="13363" width="0" style="46" hidden="1" customWidth="1"/>
    <col min="13364" max="13568" width="10" style="46"/>
    <col min="13569" max="13569" width="5.6640625" style="46" customWidth="1"/>
    <col min="13570" max="13570" width="30.6640625" style="46" customWidth="1"/>
    <col min="13571" max="13571" width="8.33203125" style="46" customWidth="1"/>
    <col min="13572" max="13572" width="14.44140625" style="46" customWidth="1"/>
    <col min="13573" max="13584" width="0" style="46" hidden="1" customWidth="1"/>
    <col min="13585" max="13585" width="12" style="46" customWidth="1"/>
    <col min="13586" max="13596" width="13" style="46" customWidth="1"/>
    <col min="13597" max="13619" width="0" style="46" hidden="1" customWidth="1"/>
    <col min="13620" max="13824" width="10" style="46"/>
    <col min="13825" max="13825" width="5.6640625" style="46" customWidth="1"/>
    <col min="13826" max="13826" width="30.6640625" style="46" customWidth="1"/>
    <col min="13827" max="13827" width="8.33203125" style="46" customWidth="1"/>
    <col min="13828" max="13828" width="14.44140625" style="46" customWidth="1"/>
    <col min="13829" max="13840" width="0" style="46" hidden="1" customWidth="1"/>
    <col min="13841" max="13841" width="12" style="46" customWidth="1"/>
    <col min="13842" max="13852" width="13" style="46" customWidth="1"/>
    <col min="13853" max="13875" width="0" style="46" hidden="1" customWidth="1"/>
    <col min="13876" max="14080" width="10" style="46"/>
    <col min="14081" max="14081" width="5.6640625" style="46" customWidth="1"/>
    <col min="14082" max="14082" width="30.6640625" style="46" customWidth="1"/>
    <col min="14083" max="14083" width="8.33203125" style="46" customWidth="1"/>
    <col min="14084" max="14084" width="14.44140625" style="46" customWidth="1"/>
    <col min="14085" max="14096" width="0" style="46" hidden="1" customWidth="1"/>
    <col min="14097" max="14097" width="12" style="46" customWidth="1"/>
    <col min="14098" max="14108" width="13" style="46" customWidth="1"/>
    <col min="14109" max="14131" width="0" style="46" hidden="1" customWidth="1"/>
    <col min="14132" max="14336" width="10" style="46"/>
    <col min="14337" max="14337" width="5.6640625" style="46" customWidth="1"/>
    <col min="14338" max="14338" width="30.6640625" style="46" customWidth="1"/>
    <col min="14339" max="14339" width="8.33203125" style="46" customWidth="1"/>
    <col min="14340" max="14340" width="14.44140625" style="46" customWidth="1"/>
    <col min="14341" max="14352" width="0" style="46" hidden="1" customWidth="1"/>
    <col min="14353" max="14353" width="12" style="46" customWidth="1"/>
    <col min="14354" max="14364" width="13" style="46" customWidth="1"/>
    <col min="14365" max="14387" width="0" style="46" hidden="1" customWidth="1"/>
    <col min="14388" max="14592" width="10" style="46"/>
    <col min="14593" max="14593" width="5.6640625" style="46" customWidth="1"/>
    <col min="14594" max="14594" width="30.6640625" style="46" customWidth="1"/>
    <col min="14595" max="14595" width="8.33203125" style="46" customWidth="1"/>
    <col min="14596" max="14596" width="14.44140625" style="46" customWidth="1"/>
    <col min="14597" max="14608" width="0" style="46" hidden="1" customWidth="1"/>
    <col min="14609" max="14609" width="12" style="46" customWidth="1"/>
    <col min="14610" max="14620" width="13" style="46" customWidth="1"/>
    <col min="14621" max="14643" width="0" style="46" hidden="1" customWidth="1"/>
    <col min="14644" max="14848" width="10" style="46"/>
    <col min="14849" max="14849" width="5.6640625" style="46" customWidth="1"/>
    <col min="14850" max="14850" width="30.6640625" style="46" customWidth="1"/>
    <col min="14851" max="14851" width="8.33203125" style="46" customWidth="1"/>
    <col min="14852" max="14852" width="14.44140625" style="46" customWidth="1"/>
    <col min="14853" max="14864" width="0" style="46" hidden="1" customWidth="1"/>
    <col min="14865" max="14865" width="12" style="46" customWidth="1"/>
    <col min="14866" max="14876" width="13" style="46" customWidth="1"/>
    <col min="14877" max="14899" width="0" style="46" hidden="1" customWidth="1"/>
    <col min="14900" max="15104" width="10" style="46"/>
    <col min="15105" max="15105" width="5.6640625" style="46" customWidth="1"/>
    <col min="15106" max="15106" width="30.6640625" style="46" customWidth="1"/>
    <col min="15107" max="15107" width="8.33203125" style="46" customWidth="1"/>
    <col min="15108" max="15108" width="14.44140625" style="46" customWidth="1"/>
    <col min="15109" max="15120" width="0" style="46" hidden="1" customWidth="1"/>
    <col min="15121" max="15121" width="12" style="46" customWidth="1"/>
    <col min="15122" max="15132" width="13" style="46" customWidth="1"/>
    <col min="15133" max="15155" width="0" style="46" hidden="1" customWidth="1"/>
    <col min="15156" max="15360" width="10" style="46"/>
    <col min="15361" max="15361" width="5.6640625" style="46" customWidth="1"/>
    <col min="15362" max="15362" width="30.6640625" style="46" customWidth="1"/>
    <col min="15363" max="15363" width="8.33203125" style="46" customWidth="1"/>
    <col min="15364" max="15364" width="14.44140625" style="46" customWidth="1"/>
    <col min="15365" max="15376" width="0" style="46" hidden="1" customWidth="1"/>
    <col min="15377" max="15377" width="12" style="46" customWidth="1"/>
    <col min="15378" max="15388" width="13" style="46" customWidth="1"/>
    <col min="15389" max="15411" width="0" style="46" hidden="1" customWidth="1"/>
    <col min="15412" max="15616" width="10" style="46"/>
    <col min="15617" max="15617" width="5.6640625" style="46" customWidth="1"/>
    <col min="15618" max="15618" width="30.6640625" style="46" customWidth="1"/>
    <col min="15619" max="15619" width="8.33203125" style="46" customWidth="1"/>
    <col min="15620" max="15620" width="14.44140625" style="46" customWidth="1"/>
    <col min="15621" max="15632" width="0" style="46" hidden="1" customWidth="1"/>
    <col min="15633" max="15633" width="12" style="46" customWidth="1"/>
    <col min="15634" max="15644" width="13" style="46" customWidth="1"/>
    <col min="15645" max="15667" width="0" style="46" hidden="1" customWidth="1"/>
    <col min="15668" max="15872" width="10" style="46"/>
    <col min="15873" max="15873" width="5.6640625" style="46" customWidth="1"/>
    <col min="15874" max="15874" width="30.6640625" style="46" customWidth="1"/>
    <col min="15875" max="15875" width="8.33203125" style="46" customWidth="1"/>
    <col min="15876" max="15876" width="14.44140625" style="46" customWidth="1"/>
    <col min="15877" max="15888" width="0" style="46" hidden="1" customWidth="1"/>
    <col min="15889" max="15889" width="12" style="46" customWidth="1"/>
    <col min="15890" max="15900" width="13" style="46" customWidth="1"/>
    <col min="15901" max="15923" width="0" style="46" hidden="1" customWidth="1"/>
    <col min="15924" max="16128" width="10" style="46"/>
    <col min="16129" max="16129" width="5.6640625" style="46" customWidth="1"/>
    <col min="16130" max="16130" width="30.6640625" style="46" customWidth="1"/>
    <col min="16131" max="16131" width="8.33203125" style="46" customWidth="1"/>
    <col min="16132" max="16132" width="14.44140625" style="46" customWidth="1"/>
    <col min="16133" max="16144" width="0" style="46" hidden="1" customWidth="1"/>
    <col min="16145" max="16145" width="12" style="46" customWidth="1"/>
    <col min="16146" max="16156" width="13" style="46" customWidth="1"/>
    <col min="16157" max="16179" width="0" style="46" hidden="1" customWidth="1"/>
    <col min="16180" max="16384" width="10" style="46"/>
  </cols>
  <sheetData>
    <row r="1" spans="1:51" ht="17.399999999999999">
      <c r="A1" s="488" t="s">
        <v>1647</v>
      </c>
      <c r="B1" s="488"/>
      <c r="C1" s="42"/>
      <c r="D1" s="43"/>
      <c r="E1" s="43"/>
      <c r="F1" s="43"/>
      <c r="G1" s="43"/>
      <c r="H1" s="43"/>
      <c r="I1" s="43"/>
      <c r="J1" s="43"/>
      <c r="K1" s="43"/>
      <c r="L1" s="43"/>
      <c r="M1" s="43"/>
      <c r="N1" s="43"/>
      <c r="O1" s="43"/>
      <c r="P1" s="43"/>
      <c r="Q1" s="44"/>
      <c r="R1" s="24"/>
      <c r="S1" s="45"/>
      <c r="T1" s="45"/>
      <c r="U1" s="45"/>
      <c r="V1" s="45"/>
      <c r="W1" s="45"/>
      <c r="X1" s="45"/>
      <c r="Y1" s="45"/>
      <c r="Z1" s="45"/>
      <c r="AA1" s="45"/>
      <c r="AB1" s="45"/>
      <c r="AC1" s="45"/>
      <c r="AD1" s="45"/>
      <c r="AE1" s="45"/>
      <c r="AF1" s="45"/>
      <c r="AG1" s="45"/>
    </row>
    <row r="2" spans="1:51" ht="24.75" customHeight="1">
      <c r="A2" s="489" t="s">
        <v>1648</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row>
    <row r="3" spans="1:51" ht="15.6"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M3" s="490" t="s">
        <v>1649</v>
      </c>
      <c r="AN3" s="490"/>
      <c r="AO3" s="490"/>
      <c r="AP3" s="48"/>
      <c r="AV3" s="490" t="s">
        <v>1649</v>
      </c>
      <c r="AW3" s="490"/>
      <c r="AX3" s="490"/>
      <c r="AY3" s="490"/>
    </row>
    <row r="4" spans="1:51" ht="26.25" customHeight="1">
      <c r="A4" s="491" t="s">
        <v>490</v>
      </c>
      <c r="B4" s="491" t="s">
        <v>630</v>
      </c>
      <c r="C4" s="491" t="s">
        <v>1650</v>
      </c>
      <c r="D4" s="492" t="s">
        <v>632</v>
      </c>
      <c r="E4" s="492" t="s">
        <v>677</v>
      </c>
      <c r="F4" s="492" t="s">
        <v>738</v>
      </c>
      <c r="G4" s="49"/>
      <c r="H4" s="49"/>
      <c r="I4" s="493" t="s">
        <v>1651</v>
      </c>
      <c r="J4" s="493"/>
      <c r="K4" s="493" t="s">
        <v>1652</v>
      </c>
      <c r="L4" s="493"/>
      <c r="M4" s="494" t="s">
        <v>1653</v>
      </c>
      <c r="N4" s="494" t="s">
        <v>1654</v>
      </c>
      <c r="O4" s="494"/>
      <c r="P4" s="495" t="s">
        <v>1653</v>
      </c>
      <c r="Q4" s="487" t="s">
        <v>1655</v>
      </c>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row>
    <row r="5" spans="1:51" s="52" customFormat="1" ht="45.6" customHeight="1">
      <c r="A5" s="491"/>
      <c r="B5" s="491"/>
      <c r="C5" s="491"/>
      <c r="D5" s="492"/>
      <c r="E5" s="492"/>
      <c r="F5" s="492"/>
      <c r="G5" s="49"/>
      <c r="H5" s="49"/>
      <c r="I5" s="51" t="s">
        <v>677</v>
      </c>
      <c r="J5" s="51" t="s">
        <v>738</v>
      </c>
      <c r="K5" s="51" t="s">
        <v>677</v>
      </c>
      <c r="L5" s="51" t="s">
        <v>738</v>
      </c>
      <c r="M5" s="494"/>
      <c r="N5" s="51" t="s">
        <v>677</v>
      </c>
      <c r="O5" s="51" t="s">
        <v>738</v>
      </c>
      <c r="P5" s="495"/>
      <c r="Q5" s="32" t="s">
        <v>46</v>
      </c>
      <c r="R5" s="32" t="s">
        <v>175</v>
      </c>
      <c r="S5" s="32" t="s">
        <v>220</v>
      </c>
      <c r="T5" s="32" t="s">
        <v>290</v>
      </c>
      <c r="U5" s="32" t="s">
        <v>247</v>
      </c>
      <c r="V5" s="32" t="s">
        <v>289</v>
      </c>
      <c r="W5" s="32" t="s">
        <v>77</v>
      </c>
      <c r="X5" s="32" t="s">
        <v>232</v>
      </c>
      <c r="Y5" s="32" t="s">
        <v>234</v>
      </c>
      <c r="Z5" s="32" t="s">
        <v>236</v>
      </c>
      <c r="AA5" s="32" t="s">
        <v>243</v>
      </c>
      <c r="AB5" s="32" t="s">
        <v>285</v>
      </c>
      <c r="AC5" s="32" t="s">
        <v>1770</v>
      </c>
      <c r="AD5" s="32" t="s">
        <v>1771</v>
      </c>
      <c r="AE5" s="32" t="s">
        <v>1772</v>
      </c>
      <c r="AF5" s="32" t="s">
        <v>1773</v>
      </c>
      <c r="AG5" s="32" t="s">
        <v>1774</v>
      </c>
      <c r="AH5" s="32" t="s">
        <v>1775</v>
      </c>
      <c r="AI5" s="32" t="s">
        <v>1776</v>
      </c>
      <c r="AJ5" s="32" t="s">
        <v>1777</v>
      </c>
      <c r="AK5" s="32" t="s">
        <v>1778</v>
      </c>
      <c r="AL5" s="32" t="s">
        <v>1779</v>
      </c>
      <c r="AM5" s="32" t="s">
        <v>1780</v>
      </c>
      <c r="AN5" s="32" t="s">
        <v>1781</v>
      </c>
      <c r="AO5" s="32" t="s">
        <v>1782</v>
      </c>
      <c r="AP5" s="32" t="s">
        <v>1783</v>
      </c>
      <c r="AQ5" s="32" t="s">
        <v>1784</v>
      </c>
      <c r="AR5" s="32" t="s">
        <v>1785</v>
      </c>
      <c r="AS5" s="32" t="s">
        <v>1786</v>
      </c>
      <c r="AT5" s="32" t="s">
        <v>1787</v>
      </c>
      <c r="AU5" s="32" t="s">
        <v>1788</v>
      </c>
      <c r="AV5" s="32" t="s">
        <v>1789</v>
      </c>
      <c r="AW5" s="32" t="s">
        <v>1790</v>
      </c>
      <c r="AX5" s="32" t="s">
        <v>1791</v>
      </c>
      <c r="AY5" s="32" t="s">
        <v>1792</v>
      </c>
    </row>
    <row r="6" spans="1:51" s="56" customFormat="1" ht="12.6" thickBot="1">
      <c r="A6" s="53">
        <v>-1</v>
      </c>
      <c r="B6" s="53">
        <v>-2</v>
      </c>
      <c r="C6" s="53">
        <v>-3</v>
      </c>
      <c r="D6" s="54" t="s">
        <v>1656</v>
      </c>
      <c r="E6" s="54"/>
      <c r="F6" s="54"/>
      <c r="G6" s="54"/>
      <c r="H6" s="54"/>
      <c r="I6" s="54"/>
      <c r="J6" s="54"/>
      <c r="K6" s="54"/>
      <c r="L6" s="54"/>
      <c r="M6" s="54"/>
      <c r="N6" s="54"/>
      <c r="O6" s="54"/>
      <c r="P6" s="54"/>
      <c r="Q6" s="55">
        <v>-5</v>
      </c>
      <c r="R6" s="55">
        <v>-6</v>
      </c>
      <c r="S6" s="55">
        <v>-7</v>
      </c>
      <c r="T6" s="55">
        <v>-8</v>
      </c>
      <c r="U6" s="55">
        <v>-9</v>
      </c>
      <c r="V6" s="55">
        <v>-10</v>
      </c>
      <c r="W6" s="55">
        <v>-11</v>
      </c>
      <c r="X6" s="55">
        <v>-12</v>
      </c>
      <c r="Y6" s="55">
        <v>-13</v>
      </c>
      <c r="Z6" s="55">
        <v>-14</v>
      </c>
      <c r="AA6" s="55">
        <v>-15</v>
      </c>
      <c r="AB6" s="55">
        <v>-16</v>
      </c>
      <c r="AC6" s="55">
        <v>-17</v>
      </c>
      <c r="AD6" s="55">
        <v>-18</v>
      </c>
      <c r="AE6" s="55">
        <v>-19</v>
      </c>
      <c r="AF6" s="55">
        <v>-20</v>
      </c>
      <c r="AG6" s="55">
        <v>-21</v>
      </c>
      <c r="AH6" s="55">
        <v>-22</v>
      </c>
      <c r="AI6" s="55">
        <v>-23</v>
      </c>
      <c r="AJ6" s="55">
        <v>-24</v>
      </c>
      <c r="AK6" s="55">
        <v>-25</v>
      </c>
      <c r="AL6" s="55">
        <v>-26</v>
      </c>
      <c r="AM6" s="55">
        <v>-27</v>
      </c>
      <c r="AN6" s="55">
        <v>-28</v>
      </c>
      <c r="AO6" s="55">
        <v>-29</v>
      </c>
      <c r="AP6" s="55">
        <v>-30</v>
      </c>
      <c r="AQ6" s="55">
        <v>-31</v>
      </c>
      <c r="AR6" s="55">
        <v>-32</v>
      </c>
      <c r="AS6" s="55">
        <v>-33</v>
      </c>
      <c r="AT6" s="55">
        <v>-34</v>
      </c>
      <c r="AU6" s="55">
        <v>-35</v>
      </c>
      <c r="AV6" s="55">
        <v>-36</v>
      </c>
      <c r="AW6" s="55">
        <v>-37</v>
      </c>
      <c r="AX6" s="55">
        <v>-38</v>
      </c>
      <c r="AY6" s="55">
        <v>-39</v>
      </c>
    </row>
    <row r="7" spans="1:51" s="52" customFormat="1" ht="30.6" customHeight="1" thickBot="1">
      <c r="A7" s="57">
        <v>0</v>
      </c>
      <c r="B7" s="58" t="s">
        <v>1767</v>
      </c>
      <c r="C7" s="57">
        <v>0</v>
      </c>
      <c r="D7" s="59">
        <v>79227.31465</v>
      </c>
      <c r="E7" s="59">
        <v>79227.31465</v>
      </c>
      <c r="F7" s="59">
        <v>100</v>
      </c>
      <c r="G7" s="60">
        <v>79227.31</v>
      </c>
      <c r="H7" s="61">
        <v>4.6500000025844201E-3</v>
      </c>
      <c r="I7" s="62">
        <v>62177.06</v>
      </c>
      <c r="J7" s="59"/>
      <c r="K7" s="59">
        <v>79227.31465</v>
      </c>
      <c r="L7" s="59">
        <v>100</v>
      </c>
      <c r="M7" s="63">
        <v>17050.254650000003</v>
      </c>
      <c r="N7" s="63">
        <v>79227.31465</v>
      </c>
      <c r="O7" s="63">
        <v>100</v>
      </c>
      <c r="P7" s="63">
        <v>0</v>
      </c>
      <c r="Q7" s="59">
        <v>865.17651599999999</v>
      </c>
      <c r="R7" s="59">
        <v>6270.348559</v>
      </c>
      <c r="S7" s="59">
        <v>4117.5682359999992</v>
      </c>
      <c r="T7" s="59">
        <v>9137.9769700000015</v>
      </c>
      <c r="U7" s="59">
        <v>2231.19733</v>
      </c>
      <c r="V7" s="59">
        <v>5995.2882309999995</v>
      </c>
      <c r="W7" s="59">
        <v>6663.002168</v>
      </c>
      <c r="X7" s="59">
        <v>5157.5500959999999</v>
      </c>
      <c r="Y7" s="59">
        <v>10118.540806000001</v>
      </c>
      <c r="Z7" s="59">
        <v>7858.2180470000003</v>
      </c>
      <c r="AA7" s="59">
        <v>8859.9174579999999</v>
      </c>
      <c r="AB7" s="59">
        <v>11952.530233000001</v>
      </c>
      <c r="AC7" s="59">
        <v>0</v>
      </c>
      <c r="AD7" s="59">
        <v>0</v>
      </c>
      <c r="AE7" s="59">
        <v>0</v>
      </c>
      <c r="AF7" s="59">
        <v>0</v>
      </c>
      <c r="AG7" s="59">
        <v>0</v>
      </c>
      <c r="AH7" s="59">
        <v>0</v>
      </c>
      <c r="AI7" s="59">
        <v>0</v>
      </c>
      <c r="AJ7" s="59">
        <v>0</v>
      </c>
      <c r="AK7" s="59">
        <v>0</v>
      </c>
      <c r="AL7" s="59">
        <v>0</v>
      </c>
      <c r="AM7" s="59">
        <v>0</v>
      </c>
      <c r="AN7" s="59">
        <v>0</v>
      </c>
      <c r="AO7" s="59">
        <v>0</v>
      </c>
      <c r="AP7" s="59">
        <v>0</v>
      </c>
      <c r="AQ7" s="59">
        <v>0</v>
      </c>
      <c r="AR7" s="59">
        <v>0</v>
      </c>
      <c r="AS7" s="59">
        <v>0</v>
      </c>
      <c r="AT7" s="59">
        <v>0</v>
      </c>
      <c r="AU7" s="59">
        <v>0</v>
      </c>
      <c r="AV7" s="59">
        <v>0</v>
      </c>
      <c r="AW7" s="59">
        <v>0</v>
      </c>
      <c r="AX7" s="59">
        <v>0</v>
      </c>
      <c r="AY7" s="59">
        <v>0</v>
      </c>
    </row>
    <row r="8" spans="1:51" s="67" customFormat="1" ht="16.8" thickBot="1">
      <c r="A8" s="64">
        <v>1</v>
      </c>
      <c r="B8" s="65" t="s">
        <v>633</v>
      </c>
      <c r="C8" s="64" t="s">
        <v>338</v>
      </c>
      <c r="D8" s="63">
        <v>50908.058042999997</v>
      </c>
      <c r="E8" s="63">
        <v>50908.058042999997</v>
      </c>
      <c r="F8" s="63">
        <v>64.255690436934415</v>
      </c>
      <c r="G8" s="66">
        <v>50339.39</v>
      </c>
      <c r="H8" s="61">
        <v>568.66804299999785</v>
      </c>
      <c r="I8" s="62">
        <v>50836.62</v>
      </c>
      <c r="J8" s="63">
        <v>81.76105463976586</v>
      </c>
      <c r="K8" s="63">
        <v>50908.058042999997</v>
      </c>
      <c r="L8" s="63">
        <v>64.255690436934415</v>
      </c>
      <c r="M8" s="63">
        <v>71.43804299999465</v>
      </c>
      <c r="N8" s="63">
        <v>53326.940542999997</v>
      </c>
      <c r="O8" s="63">
        <v>67.30878205146891</v>
      </c>
      <c r="P8" s="63">
        <v>2418.8824999999997</v>
      </c>
      <c r="Q8" s="63">
        <v>565.29345499999999</v>
      </c>
      <c r="R8" s="63">
        <v>4817.4594280000001</v>
      </c>
      <c r="S8" s="63">
        <v>3679.6651549999997</v>
      </c>
      <c r="T8" s="63">
        <v>5599.6127090000009</v>
      </c>
      <c r="U8" s="63">
        <v>2021.293938</v>
      </c>
      <c r="V8" s="63">
        <v>3807.7377730000003</v>
      </c>
      <c r="W8" s="63">
        <v>3970.419723</v>
      </c>
      <c r="X8" s="63">
        <v>3285.5771</v>
      </c>
      <c r="Y8" s="63">
        <v>4830.3781330000002</v>
      </c>
      <c r="Z8" s="63">
        <v>5080.1439370000007</v>
      </c>
      <c r="AA8" s="63">
        <v>5419.5920740000001</v>
      </c>
      <c r="AB8" s="63">
        <v>7830.884618</v>
      </c>
      <c r="AC8" s="63">
        <v>0</v>
      </c>
      <c r="AD8" s="63">
        <v>0</v>
      </c>
      <c r="AE8" s="63">
        <v>0</v>
      </c>
      <c r="AF8" s="63">
        <v>0</v>
      </c>
      <c r="AG8" s="63">
        <v>0</v>
      </c>
      <c r="AH8" s="63">
        <v>0</v>
      </c>
      <c r="AI8" s="63">
        <v>0</v>
      </c>
      <c r="AJ8" s="63">
        <v>0</v>
      </c>
      <c r="AK8" s="63">
        <v>0</v>
      </c>
      <c r="AL8" s="63">
        <v>0</v>
      </c>
      <c r="AM8" s="63">
        <v>0</v>
      </c>
      <c r="AN8" s="63">
        <v>0</v>
      </c>
      <c r="AO8" s="63">
        <v>0</v>
      </c>
      <c r="AP8" s="63">
        <v>0</v>
      </c>
      <c r="AQ8" s="63">
        <v>0</v>
      </c>
      <c r="AR8" s="63">
        <v>0</v>
      </c>
      <c r="AS8" s="63">
        <v>0</v>
      </c>
      <c r="AT8" s="63">
        <v>0</v>
      </c>
      <c r="AU8" s="63">
        <v>0</v>
      </c>
      <c r="AV8" s="63">
        <v>0</v>
      </c>
      <c r="AW8" s="63">
        <v>0</v>
      </c>
      <c r="AX8" s="63">
        <v>0</v>
      </c>
      <c r="AY8" s="63">
        <v>0</v>
      </c>
    </row>
    <row r="9" spans="1:51" s="74" customFormat="1" ht="16.8" thickBot="1">
      <c r="A9" s="68"/>
      <c r="B9" s="69" t="s">
        <v>634</v>
      </c>
      <c r="C9" s="68"/>
      <c r="D9" s="70"/>
      <c r="E9" s="70"/>
      <c r="F9" s="71">
        <v>0</v>
      </c>
      <c r="G9" s="72"/>
      <c r="H9" s="61">
        <v>0</v>
      </c>
      <c r="I9" s="73"/>
      <c r="J9" s="71">
        <v>0</v>
      </c>
      <c r="K9" s="71"/>
      <c r="L9" s="71"/>
      <c r="M9" s="71">
        <v>0</v>
      </c>
      <c r="N9" s="71"/>
      <c r="O9" s="63">
        <v>0</v>
      </c>
      <c r="P9" s="71">
        <v>0</v>
      </c>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row>
    <row r="10" spans="1:51" ht="16.2" thickBot="1">
      <c r="A10" s="75" t="s">
        <v>34</v>
      </c>
      <c r="B10" s="76" t="s">
        <v>1793</v>
      </c>
      <c r="C10" s="75" t="s">
        <v>636</v>
      </c>
      <c r="D10" s="71">
        <v>3693.5878269999998</v>
      </c>
      <c r="E10" s="71">
        <v>3693.5878269999998</v>
      </c>
      <c r="F10" s="71">
        <v>4.6620131495268344</v>
      </c>
      <c r="G10" s="77">
        <v>3702.62</v>
      </c>
      <c r="H10" s="78">
        <v>-9.0321730000000571</v>
      </c>
      <c r="I10" s="73">
        <v>3915.16</v>
      </c>
      <c r="J10" s="71">
        <v>6.2967917749729567</v>
      </c>
      <c r="K10" s="71">
        <v>3693.5878269999998</v>
      </c>
      <c r="L10" s="71">
        <v>4.6620131495268344</v>
      </c>
      <c r="M10" s="71">
        <v>-221.57217300000002</v>
      </c>
      <c r="N10" s="71">
        <v>3653.2603270000004</v>
      </c>
      <c r="O10" s="71">
        <v>4.6111121437586178</v>
      </c>
      <c r="P10" s="71">
        <v>-40.327499999999418</v>
      </c>
      <c r="Q10" s="71">
        <v>56.255053000000004</v>
      </c>
      <c r="R10" s="71">
        <v>760.30500800000004</v>
      </c>
      <c r="S10" s="71">
        <v>464.31111800000002</v>
      </c>
      <c r="T10" s="71">
        <v>134.281082</v>
      </c>
      <c r="U10" s="71">
        <v>211.341881</v>
      </c>
      <c r="V10" s="71">
        <v>288.01846999999998</v>
      </c>
      <c r="W10" s="71">
        <v>605.87379299999998</v>
      </c>
      <c r="X10" s="71">
        <v>353.85808900000001</v>
      </c>
      <c r="Y10" s="71">
        <v>243.91476</v>
      </c>
      <c r="Z10" s="71">
        <v>221.86479600000001</v>
      </c>
      <c r="AA10" s="71">
        <v>260.77381300000002</v>
      </c>
      <c r="AB10" s="71">
        <v>92.789963999999998</v>
      </c>
      <c r="AC10" s="71">
        <v>0</v>
      </c>
      <c r="AD10" s="71">
        <v>0</v>
      </c>
      <c r="AE10" s="71">
        <v>0</v>
      </c>
      <c r="AF10" s="71">
        <v>0</v>
      </c>
      <c r="AG10" s="71">
        <v>0</v>
      </c>
      <c r="AH10" s="71">
        <v>0</v>
      </c>
      <c r="AI10" s="71">
        <v>0</v>
      </c>
      <c r="AJ10" s="71">
        <v>0</v>
      </c>
      <c r="AK10" s="71">
        <v>0</v>
      </c>
      <c r="AL10" s="71">
        <v>0</v>
      </c>
      <c r="AM10" s="71">
        <v>0</v>
      </c>
      <c r="AN10" s="71">
        <v>0</v>
      </c>
      <c r="AO10" s="71">
        <v>0</v>
      </c>
      <c r="AP10" s="71">
        <v>0</v>
      </c>
      <c r="AQ10" s="71">
        <v>0</v>
      </c>
      <c r="AR10" s="71">
        <v>0</v>
      </c>
      <c r="AS10" s="71">
        <v>0</v>
      </c>
      <c r="AT10" s="71">
        <v>0</v>
      </c>
      <c r="AU10" s="71">
        <v>0</v>
      </c>
      <c r="AV10" s="71">
        <v>0</v>
      </c>
      <c r="AW10" s="71">
        <v>0</v>
      </c>
      <c r="AX10" s="71">
        <v>0</v>
      </c>
      <c r="AY10" s="71">
        <v>0</v>
      </c>
    </row>
    <row r="11" spans="1:51" s="74" customFormat="1" ht="33.6" customHeight="1" thickBot="1">
      <c r="A11" s="68">
        <v>0</v>
      </c>
      <c r="B11" s="69" t="s">
        <v>637</v>
      </c>
      <c r="C11" s="68" t="s">
        <v>4</v>
      </c>
      <c r="D11" s="70">
        <v>2445.5618369999997</v>
      </c>
      <c r="E11" s="71">
        <v>2445.5618369999997</v>
      </c>
      <c r="F11" s="71">
        <v>3.0867660324014272</v>
      </c>
      <c r="G11" s="79">
        <v>2450.84</v>
      </c>
      <c r="H11" s="78">
        <v>-5.2781630000004043</v>
      </c>
      <c r="I11" s="73">
        <v>2725.87</v>
      </c>
      <c r="J11" s="71">
        <v>4.3840445334662013</v>
      </c>
      <c r="K11" s="71">
        <v>2445.5618369999997</v>
      </c>
      <c r="L11" s="71">
        <v>3.0867660324014272</v>
      </c>
      <c r="M11" s="71">
        <v>-280.30816300000015</v>
      </c>
      <c r="N11" s="71">
        <v>2416.4625369999999</v>
      </c>
      <c r="O11" s="71">
        <v>3.0500371591226205</v>
      </c>
      <c r="P11" s="71">
        <v>-29.099299999999857</v>
      </c>
      <c r="Q11" s="70">
        <v>55.276140000000005</v>
      </c>
      <c r="R11" s="70">
        <v>441.74472500000002</v>
      </c>
      <c r="S11" s="70">
        <v>458.29995600000001</v>
      </c>
      <c r="T11" s="70">
        <v>97.910776999999996</v>
      </c>
      <c r="U11" s="70">
        <v>152.81052399999999</v>
      </c>
      <c r="V11" s="70">
        <v>245.42935700000001</v>
      </c>
      <c r="W11" s="70">
        <v>349.78329300000001</v>
      </c>
      <c r="X11" s="70">
        <v>120.20607</v>
      </c>
      <c r="Y11" s="70">
        <v>116.836157</v>
      </c>
      <c r="Z11" s="70">
        <v>121.31796199999999</v>
      </c>
      <c r="AA11" s="70">
        <v>251.86094199999999</v>
      </c>
      <c r="AB11" s="70">
        <v>34.085934000000002</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row>
    <row r="12" spans="1:51" ht="16.2" hidden="1" customHeight="1" thickBot="1">
      <c r="A12" s="75"/>
      <c r="B12" s="76" t="s">
        <v>1794</v>
      </c>
      <c r="C12" s="75" t="s">
        <v>5</v>
      </c>
      <c r="D12" s="71">
        <v>1181.1361230000002</v>
      </c>
      <c r="E12" s="71">
        <v>1181.1361230000002</v>
      </c>
      <c r="F12" s="71">
        <v>48.297127683711082</v>
      </c>
      <c r="G12" s="77">
        <v>2853.17</v>
      </c>
      <c r="H12" s="78">
        <v>-1672.0338769999998</v>
      </c>
      <c r="I12" s="71"/>
      <c r="J12" s="71">
        <v>0</v>
      </c>
      <c r="K12" s="71">
        <v>1181.1361230000002</v>
      </c>
      <c r="L12" s="71">
        <v>48.297127683711082</v>
      </c>
      <c r="M12" s="71">
        <v>1181.1361230000002</v>
      </c>
      <c r="N12" s="71">
        <v>1169.907923</v>
      </c>
      <c r="O12" s="71">
        <v>48.414072433848787</v>
      </c>
      <c r="P12" s="71">
        <v>-11.228200000000243</v>
      </c>
      <c r="Q12" s="71">
        <v>0.97891300000000003</v>
      </c>
      <c r="R12" s="71">
        <v>318.56028300000003</v>
      </c>
      <c r="S12" s="71">
        <v>6.0111619999999997</v>
      </c>
      <c r="T12" s="71">
        <v>36.370305000000002</v>
      </c>
      <c r="U12" s="71">
        <v>58.531357</v>
      </c>
      <c r="V12" s="71">
        <v>42.589112999999998</v>
      </c>
      <c r="W12" s="71">
        <v>256.09050000000002</v>
      </c>
      <c r="X12" s="71">
        <v>233.652019</v>
      </c>
      <c r="Y12" s="71">
        <v>127.078603</v>
      </c>
      <c r="Z12" s="71">
        <v>49.565426000000002</v>
      </c>
      <c r="AA12" s="71">
        <v>8.9128710000000009</v>
      </c>
      <c r="AB12" s="71">
        <v>42.795571000000002</v>
      </c>
      <c r="AC12" s="71">
        <v>0</v>
      </c>
      <c r="AD12" s="71">
        <v>0</v>
      </c>
      <c r="AE12" s="71">
        <v>0</v>
      </c>
      <c r="AF12" s="71">
        <v>0</v>
      </c>
      <c r="AG12" s="71">
        <v>0</v>
      </c>
      <c r="AH12" s="71">
        <v>0</v>
      </c>
      <c r="AI12" s="71">
        <v>0</v>
      </c>
      <c r="AJ12" s="71">
        <v>0</v>
      </c>
      <c r="AK12" s="71">
        <v>0</v>
      </c>
      <c r="AL12" s="71">
        <v>0</v>
      </c>
      <c r="AM12" s="71">
        <v>0</v>
      </c>
      <c r="AN12" s="71">
        <v>0</v>
      </c>
      <c r="AO12" s="71">
        <v>0</v>
      </c>
      <c r="AP12" s="71">
        <v>0</v>
      </c>
      <c r="AQ12" s="71">
        <v>0</v>
      </c>
      <c r="AR12" s="71">
        <v>0</v>
      </c>
      <c r="AS12" s="71">
        <v>0</v>
      </c>
      <c r="AT12" s="71">
        <v>0</v>
      </c>
      <c r="AU12" s="71">
        <v>0</v>
      </c>
      <c r="AV12" s="71">
        <v>0</v>
      </c>
      <c r="AW12" s="71">
        <v>0</v>
      </c>
      <c r="AX12" s="71">
        <v>0</v>
      </c>
      <c r="AY12" s="71">
        <v>0</v>
      </c>
    </row>
    <row r="13" spans="1:51" ht="16.2" hidden="1" customHeight="1" thickBot="1">
      <c r="A13" s="75"/>
      <c r="B13" s="76" t="s">
        <v>1795</v>
      </c>
      <c r="C13" s="75" t="s">
        <v>6</v>
      </c>
      <c r="D13" s="71">
        <v>66.88986700000001</v>
      </c>
      <c r="E13" s="71">
        <v>66.88986700000001</v>
      </c>
      <c r="F13" s="71">
        <v>5.6631801955311127</v>
      </c>
      <c r="G13" s="77">
        <v>2603.52</v>
      </c>
      <c r="H13" s="78">
        <v>-2536.6301330000001</v>
      </c>
      <c r="I13" s="71"/>
      <c r="J13" s="71" t="e">
        <v>#DIV/0!</v>
      </c>
      <c r="K13" s="71">
        <v>66.88986700000001</v>
      </c>
      <c r="L13" s="71">
        <v>5.6631801955311127</v>
      </c>
      <c r="M13" s="71">
        <v>66.88986700000001</v>
      </c>
      <c r="N13" s="71">
        <v>66.88986700000001</v>
      </c>
      <c r="O13" s="71">
        <v>5.7175326096154677</v>
      </c>
      <c r="P13" s="71">
        <v>0</v>
      </c>
      <c r="Q13" s="71">
        <v>0</v>
      </c>
      <c r="R13" s="71">
        <v>0</v>
      </c>
      <c r="S13" s="71">
        <v>0</v>
      </c>
      <c r="T13" s="71">
        <v>0</v>
      </c>
      <c r="U13" s="71">
        <v>0</v>
      </c>
      <c r="V13" s="71">
        <v>0</v>
      </c>
      <c r="W13" s="71">
        <v>0</v>
      </c>
      <c r="X13" s="71">
        <v>0</v>
      </c>
      <c r="Y13" s="71">
        <v>0</v>
      </c>
      <c r="Z13" s="71">
        <v>50.981408000000002</v>
      </c>
      <c r="AA13" s="71">
        <v>0</v>
      </c>
      <c r="AB13" s="71">
        <v>15.908459000000001</v>
      </c>
      <c r="AC13" s="71">
        <v>0</v>
      </c>
      <c r="AD13" s="71">
        <v>0</v>
      </c>
      <c r="AE13" s="71">
        <v>0</v>
      </c>
      <c r="AF13" s="71">
        <v>0</v>
      </c>
      <c r="AG13" s="71">
        <v>0</v>
      </c>
      <c r="AH13" s="71">
        <v>0</v>
      </c>
      <c r="AI13" s="71">
        <v>0</v>
      </c>
      <c r="AJ13" s="71">
        <v>0</v>
      </c>
      <c r="AK13" s="71">
        <v>0</v>
      </c>
      <c r="AL13" s="71">
        <v>0</v>
      </c>
      <c r="AM13" s="71">
        <v>0</v>
      </c>
      <c r="AN13" s="71">
        <v>0</v>
      </c>
      <c r="AO13" s="71">
        <v>0</v>
      </c>
      <c r="AP13" s="71">
        <v>0</v>
      </c>
      <c r="AQ13" s="71">
        <v>0</v>
      </c>
      <c r="AR13" s="71">
        <v>0</v>
      </c>
      <c r="AS13" s="71">
        <v>0</v>
      </c>
      <c r="AT13" s="71">
        <v>0</v>
      </c>
      <c r="AU13" s="71">
        <v>0</v>
      </c>
      <c r="AV13" s="71">
        <v>0</v>
      </c>
      <c r="AW13" s="71">
        <v>0</v>
      </c>
      <c r="AX13" s="71">
        <v>0</v>
      </c>
      <c r="AY13" s="71">
        <v>0</v>
      </c>
    </row>
    <row r="14" spans="1:51" ht="24" customHeight="1" thickBot="1">
      <c r="A14" s="75" t="s">
        <v>37</v>
      </c>
      <c r="B14" s="76" t="s">
        <v>732</v>
      </c>
      <c r="C14" s="75" t="s">
        <v>7</v>
      </c>
      <c r="D14" s="71">
        <v>2855.6105969999999</v>
      </c>
      <c r="E14" s="71">
        <v>2855.6105969999999</v>
      </c>
      <c r="F14" s="71">
        <v>3.6043258686920545</v>
      </c>
      <c r="G14" s="77">
        <v>2853.17</v>
      </c>
      <c r="H14" s="78">
        <v>2.4405969999997978</v>
      </c>
      <c r="I14" s="73">
        <v>597.64</v>
      </c>
      <c r="J14" s="71">
        <v>0.96119050981181808</v>
      </c>
      <c r="K14" s="71">
        <v>2855.6105969999999</v>
      </c>
      <c r="L14" s="71">
        <v>3.6043258686920545</v>
      </c>
      <c r="M14" s="71">
        <v>2257.970597</v>
      </c>
      <c r="N14" s="71">
        <v>2752.6592970000002</v>
      </c>
      <c r="O14" s="71">
        <v>3.4743816689488165</v>
      </c>
      <c r="P14" s="71">
        <v>-102.95129999999972</v>
      </c>
      <c r="Q14" s="71">
        <v>31.118549999999999</v>
      </c>
      <c r="R14" s="71">
        <v>639.44694200000004</v>
      </c>
      <c r="S14" s="71">
        <v>152.52453399999999</v>
      </c>
      <c r="T14" s="71">
        <v>85.561753999999993</v>
      </c>
      <c r="U14" s="71">
        <v>118.32686099999999</v>
      </c>
      <c r="V14" s="71">
        <v>122.925152</v>
      </c>
      <c r="W14" s="71">
        <v>475.16672600000004</v>
      </c>
      <c r="X14" s="71">
        <v>318.79790800000001</v>
      </c>
      <c r="Y14" s="71">
        <v>337.06713300000001</v>
      </c>
      <c r="Z14" s="71">
        <v>91.959721000000002</v>
      </c>
      <c r="AA14" s="71">
        <v>80.45111</v>
      </c>
      <c r="AB14" s="71">
        <v>402.264206</v>
      </c>
      <c r="AC14" s="71">
        <v>0</v>
      </c>
      <c r="AD14" s="71">
        <v>0</v>
      </c>
      <c r="AE14" s="71">
        <v>0</v>
      </c>
      <c r="AF14" s="71">
        <v>0</v>
      </c>
      <c r="AG14" s="71">
        <v>0</v>
      </c>
      <c r="AH14" s="71">
        <v>0</v>
      </c>
      <c r="AI14" s="71">
        <v>0</v>
      </c>
      <c r="AJ14" s="71">
        <v>0</v>
      </c>
      <c r="AK14" s="71">
        <v>0</v>
      </c>
      <c r="AL14" s="71">
        <v>0</v>
      </c>
      <c r="AM14" s="71">
        <v>0</v>
      </c>
      <c r="AN14" s="71">
        <v>0</v>
      </c>
      <c r="AO14" s="71">
        <v>0</v>
      </c>
      <c r="AP14" s="71">
        <v>0</v>
      </c>
      <c r="AQ14" s="71">
        <v>0</v>
      </c>
      <c r="AR14" s="71">
        <v>0</v>
      </c>
      <c r="AS14" s="71">
        <v>0</v>
      </c>
      <c r="AT14" s="71">
        <v>0</v>
      </c>
      <c r="AU14" s="71">
        <v>0</v>
      </c>
      <c r="AV14" s="71">
        <v>0</v>
      </c>
      <c r="AW14" s="71">
        <v>0</v>
      </c>
      <c r="AX14" s="71">
        <v>0</v>
      </c>
      <c r="AY14" s="71">
        <v>0</v>
      </c>
    </row>
    <row r="15" spans="1:51" ht="24" customHeight="1" thickBot="1">
      <c r="A15" s="75" t="s">
        <v>38</v>
      </c>
      <c r="B15" s="76" t="s">
        <v>49</v>
      </c>
      <c r="C15" s="75" t="s">
        <v>8</v>
      </c>
      <c r="D15" s="71">
        <v>2771.8970820000004</v>
      </c>
      <c r="E15" s="71">
        <v>2771.8970820000004</v>
      </c>
      <c r="F15" s="71">
        <v>3.4986634271845793</v>
      </c>
      <c r="G15" s="77">
        <v>2603.52</v>
      </c>
      <c r="H15" s="61">
        <v>168.37708200000043</v>
      </c>
      <c r="I15" s="73">
        <v>3461.83</v>
      </c>
      <c r="J15" s="71">
        <v>5.567696510578017</v>
      </c>
      <c r="K15" s="71">
        <v>2771.8970820000004</v>
      </c>
      <c r="L15" s="71">
        <v>3.4986634271845793</v>
      </c>
      <c r="M15" s="71">
        <v>-689.93291799999952</v>
      </c>
      <c r="N15" s="71">
        <v>3089.7238820000002</v>
      </c>
      <c r="O15" s="71">
        <v>3.8998215396411897</v>
      </c>
      <c r="P15" s="71">
        <v>317.82679999999982</v>
      </c>
      <c r="Q15" s="71">
        <v>2.7326600000000001</v>
      </c>
      <c r="R15" s="71">
        <v>152.28368599999999</v>
      </c>
      <c r="S15" s="71">
        <v>34.233466999999997</v>
      </c>
      <c r="T15" s="71">
        <v>693.445291</v>
      </c>
      <c r="U15" s="71">
        <v>28.227779999999999</v>
      </c>
      <c r="V15" s="71">
        <v>533.64500399999997</v>
      </c>
      <c r="W15" s="71">
        <v>292.03800200000001</v>
      </c>
      <c r="X15" s="71">
        <v>251.81111300000001</v>
      </c>
      <c r="Y15" s="71">
        <v>100.29058499999999</v>
      </c>
      <c r="Z15" s="71">
        <v>210.42183199999999</v>
      </c>
      <c r="AA15" s="71">
        <v>140.848296</v>
      </c>
      <c r="AB15" s="71">
        <v>331.91936599999997</v>
      </c>
      <c r="AC15" s="71">
        <v>0</v>
      </c>
      <c r="AD15" s="71">
        <v>0</v>
      </c>
      <c r="AE15" s="71">
        <v>0</v>
      </c>
      <c r="AF15" s="71">
        <v>0</v>
      </c>
      <c r="AG15" s="71">
        <v>0</v>
      </c>
      <c r="AH15" s="71">
        <v>0</v>
      </c>
      <c r="AI15" s="71">
        <v>0</v>
      </c>
      <c r="AJ15" s="71">
        <v>0</v>
      </c>
      <c r="AK15" s="71">
        <v>0</v>
      </c>
      <c r="AL15" s="71">
        <v>0</v>
      </c>
      <c r="AM15" s="71">
        <v>0</v>
      </c>
      <c r="AN15" s="71">
        <v>0</v>
      </c>
      <c r="AO15" s="71">
        <v>0</v>
      </c>
      <c r="AP15" s="71">
        <v>0</v>
      </c>
      <c r="AQ15" s="71">
        <v>0</v>
      </c>
      <c r="AR15" s="71">
        <v>0</v>
      </c>
      <c r="AS15" s="71">
        <v>0</v>
      </c>
      <c r="AT15" s="71">
        <v>0</v>
      </c>
      <c r="AU15" s="71">
        <v>0</v>
      </c>
      <c r="AV15" s="71">
        <v>0</v>
      </c>
      <c r="AW15" s="71">
        <v>0</v>
      </c>
      <c r="AX15" s="71">
        <v>0</v>
      </c>
      <c r="AY15" s="71">
        <v>0</v>
      </c>
    </row>
    <row r="16" spans="1:51" ht="24" customHeight="1" thickBot="1">
      <c r="A16" s="75" t="s">
        <v>40</v>
      </c>
      <c r="B16" s="76" t="s">
        <v>50</v>
      </c>
      <c r="C16" s="75" t="s">
        <v>9</v>
      </c>
      <c r="D16" s="71">
        <v>13607.445168</v>
      </c>
      <c r="E16" s="71">
        <v>13607.445168</v>
      </c>
      <c r="F16" s="71">
        <v>17.175194221984146</v>
      </c>
      <c r="G16" s="77">
        <v>13607.8</v>
      </c>
      <c r="H16" s="61">
        <v>-0.35483199999907811</v>
      </c>
      <c r="I16" s="73">
        <v>15009.69</v>
      </c>
      <c r="J16" s="71">
        <v>24.140237573149971</v>
      </c>
      <c r="K16" s="71">
        <v>13607.445168</v>
      </c>
      <c r="L16" s="71">
        <v>17.175194221984146</v>
      </c>
      <c r="M16" s="71">
        <v>-1402.2448320000003</v>
      </c>
      <c r="N16" s="71">
        <v>13570.915168</v>
      </c>
      <c r="O16" s="71">
        <v>17.12908638637041</v>
      </c>
      <c r="P16" s="71">
        <v>-36.530000000000655</v>
      </c>
      <c r="Q16" s="71">
        <v>0</v>
      </c>
      <c r="R16" s="71">
        <v>1870.8675739999999</v>
      </c>
      <c r="S16" s="71">
        <v>2467.8421549999998</v>
      </c>
      <c r="T16" s="71">
        <v>177.33001399999998</v>
      </c>
      <c r="U16" s="71">
        <v>1435.4277830000001</v>
      </c>
      <c r="V16" s="71">
        <v>0</v>
      </c>
      <c r="W16" s="71">
        <v>524.93975</v>
      </c>
      <c r="X16" s="71">
        <v>1173.7808890000001</v>
      </c>
      <c r="Y16" s="71">
        <v>1932.495514</v>
      </c>
      <c r="Z16" s="71">
        <v>1562.197441</v>
      </c>
      <c r="AA16" s="71">
        <v>947.479196</v>
      </c>
      <c r="AB16" s="71">
        <v>1515.084852</v>
      </c>
      <c r="AC16" s="71">
        <v>0</v>
      </c>
      <c r="AD16" s="71">
        <v>0</v>
      </c>
      <c r="AE16" s="71">
        <v>0</v>
      </c>
      <c r="AF16" s="71">
        <v>0</v>
      </c>
      <c r="AG16" s="71">
        <v>0</v>
      </c>
      <c r="AH16" s="71">
        <v>0</v>
      </c>
      <c r="AI16" s="71">
        <v>0</v>
      </c>
      <c r="AJ16" s="71">
        <v>0</v>
      </c>
      <c r="AK16" s="71">
        <v>0</v>
      </c>
      <c r="AL16" s="71">
        <v>0</v>
      </c>
      <c r="AM16" s="71">
        <v>0</v>
      </c>
      <c r="AN16" s="71">
        <v>0</v>
      </c>
      <c r="AO16" s="71">
        <v>0</v>
      </c>
      <c r="AP16" s="71">
        <v>0</v>
      </c>
      <c r="AQ16" s="71">
        <v>0</v>
      </c>
      <c r="AR16" s="71">
        <v>0</v>
      </c>
      <c r="AS16" s="71">
        <v>0</v>
      </c>
      <c r="AT16" s="71">
        <v>0</v>
      </c>
      <c r="AU16" s="71">
        <v>0</v>
      </c>
      <c r="AV16" s="71">
        <v>0</v>
      </c>
      <c r="AW16" s="71">
        <v>0</v>
      </c>
      <c r="AX16" s="71">
        <v>0</v>
      </c>
      <c r="AY16" s="71">
        <v>0</v>
      </c>
    </row>
    <row r="17" spans="1:51" s="74" customFormat="1" ht="31.8" hidden="1" customHeight="1" thickBot="1">
      <c r="A17" s="68" t="s">
        <v>1796</v>
      </c>
      <c r="B17" s="69" t="s">
        <v>1797</v>
      </c>
      <c r="C17" s="68" t="s">
        <v>1759</v>
      </c>
      <c r="D17" s="70">
        <v>8786.9587579999989</v>
      </c>
      <c r="E17" s="71">
        <v>8786.9587579999989</v>
      </c>
      <c r="F17" s="71">
        <v>64.574640202584703</v>
      </c>
      <c r="G17" s="79"/>
      <c r="H17" s="61">
        <v>8786.9587579999989</v>
      </c>
      <c r="I17" s="71"/>
      <c r="J17" s="71">
        <v>0</v>
      </c>
      <c r="K17" s="71">
        <v>8786.9587579999989</v>
      </c>
      <c r="L17" s="71">
        <v>64.574640202584703</v>
      </c>
      <c r="M17" s="71">
        <v>8786.9587579999989</v>
      </c>
      <c r="N17" s="71">
        <v>8786.9587579999989</v>
      </c>
      <c r="O17" s="71">
        <v>64.748461317623637</v>
      </c>
      <c r="P17" s="71">
        <v>0</v>
      </c>
      <c r="Q17" s="70">
        <v>0</v>
      </c>
      <c r="R17" s="70">
        <v>1434.0738879999999</v>
      </c>
      <c r="S17" s="70">
        <v>1737.196056</v>
      </c>
      <c r="T17" s="70">
        <v>166.57065399999999</v>
      </c>
      <c r="U17" s="70">
        <v>855.59656700000005</v>
      </c>
      <c r="V17" s="70">
        <v>0</v>
      </c>
      <c r="W17" s="70">
        <v>362.96709800000002</v>
      </c>
      <c r="X17" s="70">
        <v>617.88573699999995</v>
      </c>
      <c r="Y17" s="70">
        <v>1220.560379</v>
      </c>
      <c r="Z17" s="70">
        <v>1013.66778</v>
      </c>
      <c r="AA17" s="70">
        <v>426.37615899999997</v>
      </c>
      <c r="AB17" s="70">
        <v>952.06443999999999</v>
      </c>
      <c r="AC17" s="70">
        <v>0</v>
      </c>
      <c r="AD17" s="70">
        <v>0</v>
      </c>
      <c r="AE17" s="70">
        <v>0</v>
      </c>
      <c r="AF17" s="70">
        <v>0</v>
      </c>
      <c r="AG17" s="70">
        <v>0</v>
      </c>
      <c r="AH17" s="70">
        <v>0</v>
      </c>
      <c r="AI17" s="70">
        <v>0</v>
      </c>
      <c r="AJ17" s="70">
        <v>0</v>
      </c>
      <c r="AK17" s="70">
        <v>0</v>
      </c>
      <c r="AL17" s="70">
        <v>0</v>
      </c>
      <c r="AM17" s="70">
        <v>0</v>
      </c>
      <c r="AN17" s="70">
        <v>0</v>
      </c>
      <c r="AO17" s="70">
        <v>0</v>
      </c>
      <c r="AP17" s="70">
        <v>0</v>
      </c>
      <c r="AQ17" s="70">
        <v>0</v>
      </c>
      <c r="AR17" s="70">
        <v>0</v>
      </c>
      <c r="AS17" s="70">
        <v>0</v>
      </c>
      <c r="AT17" s="70">
        <v>0</v>
      </c>
      <c r="AU17" s="70">
        <v>0</v>
      </c>
      <c r="AV17" s="70">
        <v>0</v>
      </c>
      <c r="AW17" s="70">
        <v>0</v>
      </c>
      <c r="AX17" s="70">
        <v>0</v>
      </c>
      <c r="AY17" s="70">
        <v>0</v>
      </c>
    </row>
    <row r="18" spans="1:51" s="74" customFormat="1" ht="31.8" hidden="1" customHeight="1" thickBot="1">
      <c r="A18" s="68" t="s">
        <v>1798</v>
      </c>
      <c r="B18" s="69" t="s">
        <v>1799</v>
      </c>
      <c r="C18" s="68" t="s">
        <v>959</v>
      </c>
      <c r="D18" s="70">
        <v>262.02513800000003</v>
      </c>
      <c r="E18" s="71">
        <v>262.02513800000003</v>
      </c>
      <c r="F18" s="71">
        <v>2.9819775557890478</v>
      </c>
      <c r="G18" s="72"/>
      <c r="H18" s="61">
        <v>262.02513800000003</v>
      </c>
      <c r="I18" s="71"/>
      <c r="J18" s="71" t="e">
        <v>#DIV/0!</v>
      </c>
      <c r="K18" s="71">
        <v>262.02513800000003</v>
      </c>
      <c r="L18" s="71">
        <v>2.9819775557890478</v>
      </c>
      <c r="M18" s="71">
        <v>262.02513800000003</v>
      </c>
      <c r="N18" s="71">
        <v>261.555138</v>
      </c>
      <c r="O18" s="71">
        <v>2.976628719941012</v>
      </c>
      <c r="P18" s="71">
        <v>-0.47000000000002728</v>
      </c>
      <c r="Q18" s="70">
        <v>0</v>
      </c>
      <c r="R18" s="70">
        <v>6.2495979999999998</v>
      </c>
      <c r="S18" s="70">
        <v>139.96941000000001</v>
      </c>
      <c r="T18" s="70">
        <v>0</v>
      </c>
      <c r="U18" s="70">
        <v>108.57069300000001</v>
      </c>
      <c r="V18" s="70">
        <v>0</v>
      </c>
      <c r="W18" s="70">
        <v>7.2354370000000001</v>
      </c>
      <c r="X18" s="70">
        <v>0</v>
      </c>
      <c r="Y18" s="70">
        <v>0</v>
      </c>
      <c r="Z18" s="70">
        <v>0</v>
      </c>
      <c r="AA18" s="70">
        <v>0</v>
      </c>
      <c r="AB18" s="70">
        <v>0</v>
      </c>
      <c r="AC18" s="70">
        <v>0</v>
      </c>
      <c r="AD18" s="70">
        <v>0</v>
      </c>
      <c r="AE18" s="70">
        <v>0</v>
      </c>
      <c r="AF18" s="70">
        <v>0</v>
      </c>
      <c r="AG18" s="70">
        <v>0</v>
      </c>
      <c r="AH18" s="70">
        <v>0</v>
      </c>
      <c r="AI18" s="70">
        <v>0</v>
      </c>
      <c r="AJ18" s="70">
        <v>0</v>
      </c>
      <c r="AK18" s="70">
        <v>0</v>
      </c>
      <c r="AL18" s="70">
        <v>0</v>
      </c>
      <c r="AM18" s="70">
        <v>0</v>
      </c>
      <c r="AN18" s="70">
        <v>0</v>
      </c>
      <c r="AO18" s="70">
        <v>0</v>
      </c>
      <c r="AP18" s="70">
        <v>0</v>
      </c>
      <c r="AQ18" s="70">
        <v>0</v>
      </c>
      <c r="AR18" s="70">
        <v>0</v>
      </c>
      <c r="AS18" s="70">
        <v>0</v>
      </c>
      <c r="AT18" s="70">
        <v>0</v>
      </c>
      <c r="AU18" s="70">
        <v>0</v>
      </c>
      <c r="AV18" s="70">
        <v>0</v>
      </c>
      <c r="AW18" s="70">
        <v>0</v>
      </c>
      <c r="AX18" s="70">
        <v>0</v>
      </c>
      <c r="AY18" s="70">
        <v>0</v>
      </c>
    </row>
    <row r="19" spans="1:51" s="74" customFormat="1" ht="31.8" hidden="1" customHeight="1" thickBot="1">
      <c r="A19" s="68" t="s">
        <v>1800</v>
      </c>
      <c r="B19" s="69" t="s">
        <v>1801</v>
      </c>
      <c r="C19" s="68" t="s">
        <v>1760</v>
      </c>
      <c r="D19" s="70">
        <v>4558.4612720000005</v>
      </c>
      <c r="E19" s="71">
        <v>4558.4612720000005</v>
      </c>
      <c r="F19" s="71">
        <v>1739.7037959006821</v>
      </c>
      <c r="G19" s="72"/>
      <c r="H19" s="61">
        <v>4558.4612720000005</v>
      </c>
      <c r="I19" s="71"/>
      <c r="J19" s="71" t="e">
        <v>#DIV/0!</v>
      </c>
      <c r="K19" s="71">
        <v>4558.4612720000005</v>
      </c>
      <c r="L19" s="71">
        <v>1739.7037959006821</v>
      </c>
      <c r="M19" s="71">
        <v>4558.4612720000005</v>
      </c>
      <c r="N19" s="71">
        <v>4522.4012720000001</v>
      </c>
      <c r="O19" s="71">
        <v>1729.0431786509198</v>
      </c>
      <c r="P19" s="71">
        <v>-36.0600000000004</v>
      </c>
      <c r="Q19" s="70">
        <v>0</v>
      </c>
      <c r="R19" s="70">
        <v>430.54408799999999</v>
      </c>
      <c r="S19" s="70">
        <v>590.67668900000001</v>
      </c>
      <c r="T19" s="70">
        <v>10.759359999999999</v>
      </c>
      <c r="U19" s="70">
        <v>471.26052299999998</v>
      </c>
      <c r="V19" s="70">
        <v>0</v>
      </c>
      <c r="W19" s="70">
        <v>154.73721499999999</v>
      </c>
      <c r="X19" s="70">
        <v>555.89515200000005</v>
      </c>
      <c r="Y19" s="70">
        <v>711.93513499999995</v>
      </c>
      <c r="Z19" s="70">
        <v>548.52966100000003</v>
      </c>
      <c r="AA19" s="70">
        <v>521.10303699999997</v>
      </c>
      <c r="AB19" s="70">
        <v>563.02041199999996</v>
      </c>
      <c r="AC19" s="70">
        <v>0</v>
      </c>
      <c r="AD19" s="70">
        <v>0</v>
      </c>
      <c r="AE19" s="70">
        <v>0</v>
      </c>
      <c r="AF19" s="70">
        <v>0</v>
      </c>
      <c r="AG19" s="70">
        <v>0</v>
      </c>
      <c r="AH19" s="70">
        <v>0</v>
      </c>
      <c r="AI19" s="70">
        <v>0</v>
      </c>
      <c r="AJ19" s="70">
        <v>0</v>
      </c>
      <c r="AK19" s="70">
        <v>0</v>
      </c>
      <c r="AL19" s="70">
        <v>0</v>
      </c>
      <c r="AM19" s="70">
        <v>0</v>
      </c>
      <c r="AN19" s="70">
        <v>0</v>
      </c>
      <c r="AO19" s="70">
        <v>0</v>
      </c>
      <c r="AP19" s="70">
        <v>0</v>
      </c>
      <c r="AQ19" s="70">
        <v>0</v>
      </c>
      <c r="AR19" s="70">
        <v>0</v>
      </c>
      <c r="AS19" s="70">
        <v>0</v>
      </c>
      <c r="AT19" s="70">
        <v>0</v>
      </c>
      <c r="AU19" s="70">
        <v>0</v>
      </c>
      <c r="AV19" s="70">
        <v>0</v>
      </c>
      <c r="AW19" s="70">
        <v>0</v>
      </c>
      <c r="AX19" s="70">
        <v>0</v>
      </c>
      <c r="AY19" s="70">
        <v>0</v>
      </c>
    </row>
    <row r="20" spans="1:51" ht="24" customHeight="1" thickBot="1">
      <c r="A20" s="75" t="s">
        <v>196</v>
      </c>
      <c r="B20" s="76" t="s">
        <v>638</v>
      </c>
      <c r="C20" s="75" t="s">
        <v>639</v>
      </c>
      <c r="D20" s="71">
        <v>0</v>
      </c>
      <c r="E20" s="71">
        <v>0</v>
      </c>
      <c r="F20" s="71">
        <v>0</v>
      </c>
      <c r="G20" s="72"/>
      <c r="H20" s="61">
        <v>0</v>
      </c>
      <c r="I20" s="71"/>
      <c r="J20" s="71">
        <v>0</v>
      </c>
      <c r="K20" s="71">
        <v>0</v>
      </c>
      <c r="L20" s="71">
        <v>0</v>
      </c>
      <c r="M20" s="71">
        <v>0</v>
      </c>
      <c r="N20" s="71">
        <v>0</v>
      </c>
      <c r="O20" s="71">
        <v>0</v>
      </c>
      <c r="P20" s="71">
        <v>0</v>
      </c>
      <c r="Q20" s="71">
        <v>0</v>
      </c>
      <c r="R20" s="71">
        <v>0</v>
      </c>
      <c r="S20" s="71">
        <v>0</v>
      </c>
      <c r="T20" s="71">
        <v>0</v>
      </c>
      <c r="U20" s="71">
        <v>0</v>
      </c>
      <c r="V20" s="71">
        <v>0</v>
      </c>
      <c r="W20" s="71">
        <v>0</v>
      </c>
      <c r="X20" s="71">
        <v>0</v>
      </c>
      <c r="Y20" s="71">
        <v>0</v>
      </c>
      <c r="Z20" s="71">
        <v>0</v>
      </c>
      <c r="AA20" s="71">
        <v>0</v>
      </c>
      <c r="AB20" s="71">
        <v>0</v>
      </c>
      <c r="AC20" s="71">
        <v>0</v>
      </c>
      <c r="AD20" s="71">
        <v>0</v>
      </c>
      <c r="AE20" s="71">
        <v>0</v>
      </c>
      <c r="AF20" s="71">
        <v>0</v>
      </c>
      <c r="AG20" s="71">
        <v>0</v>
      </c>
      <c r="AH20" s="71">
        <v>0</v>
      </c>
      <c r="AI20" s="71">
        <v>0</v>
      </c>
      <c r="AJ20" s="71">
        <v>0</v>
      </c>
      <c r="AK20" s="71">
        <v>0</v>
      </c>
      <c r="AL20" s="71">
        <v>0</v>
      </c>
      <c r="AM20" s="71">
        <v>0</v>
      </c>
      <c r="AN20" s="71">
        <v>0</v>
      </c>
      <c r="AO20" s="71">
        <v>0</v>
      </c>
      <c r="AP20" s="71">
        <v>0</v>
      </c>
      <c r="AQ20" s="71">
        <v>0</v>
      </c>
      <c r="AR20" s="71">
        <v>0</v>
      </c>
      <c r="AS20" s="71">
        <v>0</v>
      </c>
      <c r="AT20" s="71">
        <v>0</v>
      </c>
      <c r="AU20" s="71">
        <v>0</v>
      </c>
      <c r="AV20" s="71">
        <v>0</v>
      </c>
      <c r="AW20" s="71">
        <v>0</v>
      </c>
      <c r="AX20" s="71">
        <v>0</v>
      </c>
      <c r="AY20" s="71">
        <v>0</v>
      </c>
    </row>
    <row r="21" spans="1:51" s="74" customFormat="1" ht="31.8" hidden="1" customHeight="1" thickBot="1">
      <c r="A21" s="68" t="s">
        <v>1802</v>
      </c>
      <c r="B21" s="69" t="s">
        <v>1803</v>
      </c>
      <c r="C21" s="68" t="s">
        <v>1761</v>
      </c>
      <c r="D21" s="70">
        <v>0</v>
      </c>
      <c r="E21" s="71">
        <v>0</v>
      </c>
      <c r="F21" s="71" t="e">
        <v>#DIV/0!</v>
      </c>
      <c r="G21" s="66"/>
      <c r="H21" s="61">
        <v>0</v>
      </c>
      <c r="I21" s="71"/>
      <c r="J21" s="71" t="e">
        <v>#DIV/0!</v>
      </c>
      <c r="K21" s="71">
        <v>0</v>
      </c>
      <c r="L21" s="71" t="e">
        <v>#DIV/0!</v>
      </c>
      <c r="M21" s="71">
        <v>0</v>
      </c>
      <c r="N21" s="71">
        <v>0</v>
      </c>
      <c r="O21" s="71" t="e">
        <v>#DIV/0!</v>
      </c>
      <c r="P21" s="71">
        <v>0</v>
      </c>
      <c r="Q21" s="70">
        <v>0</v>
      </c>
      <c r="R21" s="70">
        <v>0</v>
      </c>
      <c r="S21" s="70">
        <v>0</v>
      </c>
      <c r="T21" s="70">
        <v>0</v>
      </c>
      <c r="U21" s="70">
        <v>0</v>
      </c>
      <c r="V21" s="70">
        <v>0</v>
      </c>
      <c r="W21" s="70">
        <v>0</v>
      </c>
      <c r="X21" s="70">
        <v>0</v>
      </c>
      <c r="Y21" s="70">
        <v>0</v>
      </c>
      <c r="Z21" s="70">
        <v>0</v>
      </c>
      <c r="AA21" s="70">
        <v>0</v>
      </c>
      <c r="AB21" s="70">
        <v>0</v>
      </c>
      <c r="AC21" s="70">
        <v>0</v>
      </c>
      <c r="AD21" s="70">
        <v>0</v>
      </c>
      <c r="AE21" s="70">
        <v>0</v>
      </c>
      <c r="AF21" s="70">
        <v>0</v>
      </c>
      <c r="AG21" s="70">
        <v>0</v>
      </c>
      <c r="AH21" s="70">
        <v>0</v>
      </c>
      <c r="AI21" s="70">
        <v>0</v>
      </c>
      <c r="AJ21" s="70">
        <v>0</v>
      </c>
      <c r="AK21" s="70">
        <v>0</v>
      </c>
      <c r="AL21" s="70">
        <v>0</v>
      </c>
      <c r="AM21" s="70">
        <v>0</v>
      </c>
      <c r="AN21" s="70">
        <v>0</v>
      </c>
      <c r="AO21" s="70">
        <v>0</v>
      </c>
      <c r="AP21" s="70">
        <v>0</v>
      </c>
      <c r="AQ21" s="70">
        <v>0</v>
      </c>
      <c r="AR21" s="70">
        <v>0</v>
      </c>
      <c r="AS21" s="70">
        <v>0</v>
      </c>
      <c r="AT21" s="70">
        <v>0</v>
      </c>
      <c r="AU21" s="70">
        <v>0</v>
      </c>
      <c r="AV21" s="70">
        <v>0</v>
      </c>
      <c r="AW21" s="70">
        <v>0</v>
      </c>
      <c r="AX21" s="70">
        <v>0</v>
      </c>
      <c r="AY21" s="70">
        <v>0</v>
      </c>
    </row>
    <row r="22" spans="1:51" s="74" customFormat="1" ht="31.8" hidden="1" customHeight="1" thickBot="1">
      <c r="A22" s="68" t="s">
        <v>1804</v>
      </c>
      <c r="B22" s="69" t="s">
        <v>1805</v>
      </c>
      <c r="C22" s="68" t="s">
        <v>1762</v>
      </c>
      <c r="D22" s="70">
        <v>0</v>
      </c>
      <c r="E22" s="71">
        <v>0</v>
      </c>
      <c r="F22" s="71" t="e">
        <v>#DIV/0!</v>
      </c>
      <c r="G22" s="72"/>
      <c r="H22" s="61">
        <v>0</v>
      </c>
      <c r="I22" s="71"/>
      <c r="J22" s="71" t="e">
        <v>#DIV/0!</v>
      </c>
      <c r="K22" s="71">
        <v>0</v>
      </c>
      <c r="L22" s="71" t="e">
        <v>#DIV/0!</v>
      </c>
      <c r="M22" s="71">
        <v>0</v>
      </c>
      <c r="N22" s="71">
        <v>0</v>
      </c>
      <c r="O22" s="71" t="e">
        <v>#DIV/0!</v>
      </c>
      <c r="P22" s="71">
        <v>0</v>
      </c>
      <c r="Q22" s="70">
        <v>0</v>
      </c>
      <c r="R22" s="70">
        <v>0</v>
      </c>
      <c r="S22" s="70">
        <v>0</v>
      </c>
      <c r="T22" s="70">
        <v>0</v>
      </c>
      <c r="U22" s="70">
        <v>0</v>
      </c>
      <c r="V22" s="70">
        <v>0</v>
      </c>
      <c r="W22" s="70">
        <v>0</v>
      </c>
      <c r="X22" s="70">
        <v>0</v>
      </c>
      <c r="Y22" s="70">
        <v>0</v>
      </c>
      <c r="Z22" s="70">
        <v>0</v>
      </c>
      <c r="AA22" s="70">
        <v>0</v>
      </c>
      <c r="AB22" s="70">
        <v>0</v>
      </c>
      <c r="AC22" s="70">
        <v>0</v>
      </c>
      <c r="AD22" s="70">
        <v>0</v>
      </c>
      <c r="AE22" s="70">
        <v>0</v>
      </c>
      <c r="AF22" s="70">
        <v>0</v>
      </c>
      <c r="AG22" s="70">
        <v>0</v>
      </c>
      <c r="AH22" s="70">
        <v>0</v>
      </c>
      <c r="AI22" s="70">
        <v>0</v>
      </c>
      <c r="AJ22" s="70">
        <v>0</v>
      </c>
      <c r="AK22" s="70">
        <v>0</v>
      </c>
      <c r="AL22" s="70">
        <v>0</v>
      </c>
      <c r="AM22" s="70">
        <v>0</v>
      </c>
      <c r="AN22" s="70">
        <v>0</v>
      </c>
      <c r="AO22" s="70">
        <v>0</v>
      </c>
      <c r="AP22" s="70">
        <v>0</v>
      </c>
      <c r="AQ22" s="70">
        <v>0</v>
      </c>
      <c r="AR22" s="70">
        <v>0</v>
      </c>
      <c r="AS22" s="70">
        <v>0</v>
      </c>
      <c r="AT22" s="70">
        <v>0</v>
      </c>
      <c r="AU22" s="70">
        <v>0</v>
      </c>
      <c r="AV22" s="70">
        <v>0</v>
      </c>
      <c r="AW22" s="70">
        <v>0</v>
      </c>
      <c r="AX22" s="70">
        <v>0</v>
      </c>
      <c r="AY22" s="70">
        <v>0</v>
      </c>
    </row>
    <row r="23" spans="1:51" s="74" customFormat="1" ht="31.8" hidden="1" customHeight="1" thickBot="1">
      <c r="A23" s="68" t="s">
        <v>1806</v>
      </c>
      <c r="B23" s="69" t="s">
        <v>1807</v>
      </c>
      <c r="C23" s="68" t="s">
        <v>1763</v>
      </c>
      <c r="D23" s="70">
        <v>0</v>
      </c>
      <c r="E23" s="71">
        <v>0</v>
      </c>
      <c r="F23" s="71" t="e">
        <v>#DIV/0!</v>
      </c>
      <c r="G23" s="72"/>
      <c r="H23" s="61">
        <v>0</v>
      </c>
      <c r="I23" s="71"/>
      <c r="J23" s="71" t="e">
        <v>#DIV/0!</v>
      </c>
      <c r="K23" s="71">
        <v>0</v>
      </c>
      <c r="L23" s="71" t="e">
        <v>#DIV/0!</v>
      </c>
      <c r="M23" s="71">
        <v>0</v>
      </c>
      <c r="N23" s="71">
        <v>0</v>
      </c>
      <c r="O23" s="71" t="e">
        <v>#DIV/0!</v>
      </c>
      <c r="P23" s="71">
        <v>0</v>
      </c>
      <c r="Q23" s="70">
        <v>0</v>
      </c>
      <c r="R23" s="70">
        <v>0</v>
      </c>
      <c r="S23" s="70">
        <v>0</v>
      </c>
      <c r="T23" s="70">
        <v>0</v>
      </c>
      <c r="U23" s="70">
        <v>0</v>
      </c>
      <c r="V23" s="70">
        <v>0</v>
      </c>
      <c r="W23" s="70">
        <v>0</v>
      </c>
      <c r="X23" s="70">
        <v>0</v>
      </c>
      <c r="Y23" s="70">
        <v>0</v>
      </c>
      <c r="Z23" s="70">
        <v>0</v>
      </c>
      <c r="AA23" s="70">
        <v>0</v>
      </c>
      <c r="AB23" s="70">
        <v>0</v>
      </c>
      <c r="AC23" s="70">
        <v>0</v>
      </c>
      <c r="AD23" s="70">
        <v>0</v>
      </c>
      <c r="AE23" s="70">
        <v>0</v>
      </c>
      <c r="AF23" s="70">
        <v>0</v>
      </c>
      <c r="AG23" s="70">
        <v>0</v>
      </c>
      <c r="AH23" s="70">
        <v>0</v>
      </c>
      <c r="AI23" s="70">
        <v>0</v>
      </c>
      <c r="AJ23" s="70">
        <v>0</v>
      </c>
      <c r="AK23" s="70">
        <v>0</v>
      </c>
      <c r="AL23" s="70">
        <v>0</v>
      </c>
      <c r="AM23" s="70">
        <v>0</v>
      </c>
      <c r="AN23" s="70">
        <v>0</v>
      </c>
      <c r="AO23" s="70">
        <v>0</v>
      </c>
      <c r="AP23" s="70">
        <v>0</v>
      </c>
      <c r="AQ23" s="70">
        <v>0</v>
      </c>
      <c r="AR23" s="70">
        <v>0</v>
      </c>
      <c r="AS23" s="70">
        <v>0</v>
      </c>
      <c r="AT23" s="70">
        <v>0</v>
      </c>
      <c r="AU23" s="70">
        <v>0</v>
      </c>
      <c r="AV23" s="70">
        <v>0</v>
      </c>
      <c r="AW23" s="70">
        <v>0</v>
      </c>
      <c r="AX23" s="70">
        <v>0</v>
      </c>
      <c r="AY23" s="70">
        <v>0</v>
      </c>
    </row>
    <row r="24" spans="1:51" ht="24" customHeight="1" thickBot="1">
      <c r="A24" s="75" t="s">
        <v>41</v>
      </c>
      <c r="B24" s="76" t="s">
        <v>53</v>
      </c>
      <c r="C24" s="75" t="s">
        <v>10</v>
      </c>
      <c r="D24" s="71">
        <v>27811.901196999999</v>
      </c>
      <c r="E24" s="71">
        <v>27811.901196999999</v>
      </c>
      <c r="F24" s="71">
        <v>35.103930153210108</v>
      </c>
      <c r="G24" s="77">
        <v>27403.75</v>
      </c>
      <c r="H24" s="78">
        <v>408.15119699999923</v>
      </c>
      <c r="I24" s="73">
        <v>27711.81</v>
      </c>
      <c r="J24" s="71">
        <v>44.569186770812266</v>
      </c>
      <c r="K24" s="71">
        <v>27811.901196999999</v>
      </c>
      <c r="L24" s="71">
        <v>35.103930153210108</v>
      </c>
      <c r="M24" s="71">
        <v>100.09119699999792</v>
      </c>
      <c r="N24" s="71">
        <v>30028.429197000001</v>
      </c>
      <c r="O24" s="71">
        <v>37.901611747988234</v>
      </c>
      <c r="P24" s="71">
        <v>2216.5280000000021</v>
      </c>
      <c r="Q24" s="71">
        <v>465.29310899999996</v>
      </c>
      <c r="R24" s="71">
        <v>1356.013457</v>
      </c>
      <c r="S24" s="71">
        <v>526.56363699999997</v>
      </c>
      <c r="T24" s="71">
        <v>4501.5186010000007</v>
      </c>
      <c r="U24" s="71">
        <v>218.81298000000001</v>
      </c>
      <c r="V24" s="71">
        <v>2850.1767760000002</v>
      </c>
      <c r="W24" s="71">
        <v>2050.066906</v>
      </c>
      <c r="X24" s="71">
        <v>1180.9839259999999</v>
      </c>
      <c r="Y24" s="71">
        <v>2206.8476339999997</v>
      </c>
      <c r="Z24" s="71">
        <v>2985.9258340000001</v>
      </c>
      <c r="AA24" s="71">
        <v>3982.5037659999998</v>
      </c>
      <c r="AB24" s="71">
        <v>5487.194571</v>
      </c>
      <c r="AC24" s="71">
        <v>0</v>
      </c>
      <c r="AD24" s="71">
        <v>0</v>
      </c>
      <c r="AE24" s="71">
        <v>0</v>
      </c>
      <c r="AF24" s="71">
        <v>0</v>
      </c>
      <c r="AG24" s="71">
        <v>0</v>
      </c>
      <c r="AH24" s="71">
        <v>0</v>
      </c>
      <c r="AI24" s="71">
        <v>0</v>
      </c>
      <c r="AJ24" s="71">
        <v>0</v>
      </c>
      <c r="AK24" s="71">
        <v>0</v>
      </c>
      <c r="AL24" s="71">
        <v>0</v>
      </c>
      <c r="AM24" s="71">
        <v>0</v>
      </c>
      <c r="AN24" s="71">
        <v>0</v>
      </c>
      <c r="AO24" s="71">
        <v>0</v>
      </c>
      <c r="AP24" s="71">
        <v>0</v>
      </c>
      <c r="AQ24" s="71">
        <v>0</v>
      </c>
      <c r="AR24" s="71">
        <v>0</v>
      </c>
      <c r="AS24" s="71">
        <v>0</v>
      </c>
      <c r="AT24" s="71">
        <v>0</v>
      </c>
      <c r="AU24" s="71">
        <v>0</v>
      </c>
      <c r="AV24" s="71">
        <v>0</v>
      </c>
      <c r="AW24" s="71">
        <v>0</v>
      </c>
      <c r="AX24" s="71">
        <v>0</v>
      </c>
      <c r="AY24" s="71">
        <v>0</v>
      </c>
    </row>
    <row r="25" spans="1:51" s="74" customFormat="1" ht="30" customHeight="1" thickBot="1">
      <c r="A25" s="68">
        <v>0</v>
      </c>
      <c r="B25" s="69" t="s">
        <v>1808</v>
      </c>
      <c r="C25" s="68" t="s">
        <v>641</v>
      </c>
      <c r="D25" s="70">
        <v>17100.160833000002</v>
      </c>
      <c r="E25" s="71">
        <v>17100.160833000002</v>
      </c>
      <c r="F25" s="71">
        <v>21.583668345371596</v>
      </c>
      <c r="G25" s="79">
        <v>17100.259999999998</v>
      </c>
      <c r="H25" s="61">
        <v>-9.9166999996668892E-2</v>
      </c>
      <c r="I25" s="71"/>
      <c r="J25" s="71">
        <v>0</v>
      </c>
      <c r="K25" s="71">
        <v>17100.160833000002</v>
      </c>
      <c r="L25" s="71">
        <v>21.583668345371596</v>
      </c>
      <c r="M25" s="71">
        <v>17100.160833000002</v>
      </c>
      <c r="N25" s="71">
        <v>17100.160833000002</v>
      </c>
      <c r="O25" s="71">
        <v>21.583668345371596</v>
      </c>
      <c r="P25" s="71">
        <v>0</v>
      </c>
      <c r="Q25" s="70">
        <v>146.32293300000001</v>
      </c>
      <c r="R25" s="70">
        <v>784.65034500000002</v>
      </c>
      <c r="S25" s="70">
        <v>347.58108900000002</v>
      </c>
      <c r="T25" s="70">
        <v>2393.3180000000002</v>
      </c>
      <c r="U25" s="70">
        <v>107.085854</v>
      </c>
      <c r="V25" s="70">
        <v>1775.3840270000001</v>
      </c>
      <c r="W25" s="70">
        <v>1299.572355</v>
      </c>
      <c r="X25" s="70">
        <v>631.96133299999997</v>
      </c>
      <c r="Y25" s="70">
        <v>1635.9615819999999</v>
      </c>
      <c r="Z25" s="70">
        <v>1744.6445470000001</v>
      </c>
      <c r="AA25" s="70">
        <v>2647.5181029999999</v>
      </c>
      <c r="AB25" s="70">
        <v>3586.1606649999999</v>
      </c>
      <c r="AC25" s="70">
        <v>0</v>
      </c>
      <c r="AD25" s="70">
        <v>0</v>
      </c>
      <c r="AE25" s="70">
        <v>0</v>
      </c>
      <c r="AF25" s="70">
        <v>0</v>
      </c>
      <c r="AG25" s="70">
        <v>0</v>
      </c>
      <c r="AH25" s="70">
        <v>0</v>
      </c>
      <c r="AI25" s="70">
        <v>0</v>
      </c>
      <c r="AJ25" s="70">
        <v>0</v>
      </c>
      <c r="AK25" s="70">
        <v>0</v>
      </c>
      <c r="AL25" s="70">
        <v>0</v>
      </c>
      <c r="AM25" s="70">
        <v>0</v>
      </c>
      <c r="AN25" s="70">
        <v>0</v>
      </c>
      <c r="AO25" s="70">
        <v>0</v>
      </c>
      <c r="AP25" s="70">
        <v>0</v>
      </c>
      <c r="AQ25" s="70">
        <v>0</v>
      </c>
      <c r="AR25" s="70">
        <v>0</v>
      </c>
      <c r="AS25" s="70">
        <v>0</v>
      </c>
      <c r="AT25" s="70">
        <v>0</v>
      </c>
      <c r="AU25" s="70">
        <v>0</v>
      </c>
      <c r="AV25" s="70">
        <v>0</v>
      </c>
      <c r="AW25" s="70">
        <v>0</v>
      </c>
      <c r="AX25" s="70">
        <v>0</v>
      </c>
      <c r="AY25" s="70">
        <v>0</v>
      </c>
    </row>
    <row r="26" spans="1:51" s="74" customFormat="1" ht="31.8" hidden="1" customHeight="1" thickBot="1">
      <c r="A26" s="68" t="s">
        <v>1809</v>
      </c>
      <c r="B26" s="69" t="s">
        <v>1810</v>
      </c>
      <c r="C26" s="68" t="s">
        <v>1764</v>
      </c>
      <c r="D26" s="70">
        <v>2034.8508449999997</v>
      </c>
      <c r="E26" s="71">
        <v>2034.8508449999997</v>
      </c>
      <c r="F26" s="71">
        <v>11.899600622896665</v>
      </c>
      <c r="G26" s="72"/>
      <c r="H26" s="61">
        <v>2034.8508449999997</v>
      </c>
      <c r="I26" s="71"/>
      <c r="J26" s="71" t="e">
        <v>#DIV/0!</v>
      </c>
      <c r="K26" s="71">
        <v>2034.8508449999997</v>
      </c>
      <c r="L26" s="71">
        <v>11.899600622896665</v>
      </c>
      <c r="M26" s="71">
        <v>2034.8508449999997</v>
      </c>
      <c r="N26" s="71">
        <v>4324.0708450000002</v>
      </c>
      <c r="O26" s="71">
        <v>25.286726173097623</v>
      </c>
      <c r="P26" s="71">
        <v>2289.2200000000003</v>
      </c>
      <c r="Q26" s="70">
        <v>237.64772199999999</v>
      </c>
      <c r="R26" s="70">
        <v>293.54012499999999</v>
      </c>
      <c r="S26" s="70">
        <v>92.070983999999996</v>
      </c>
      <c r="T26" s="70">
        <v>613.40713300000004</v>
      </c>
      <c r="U26" s="70">
        <v>69.498811000000003</v>
      </c>
      <c r="V26" s="70">
        <v>233.821155</v>
      </c>
      <c r="W26" s="70">
        <v>147.36421300000001</v>
      </c>
      <c r="X26" s="70">
        <v>2.7440880000000001</v>
      </c>
      <c r="Y26" s="70">
        <v>0</v>
      </c>
      <c r="Z26" s="70">
        <v>3.9130210000000001</v>
      </c>
      <c r="AA26" s="70">
        <v>0.90886100000000003</v>
      </c>
      <c r="AB26" s="70">
        <v>339.934732</v>
      </c>
      <c r="AC26" s="70">
        <v>0</v>
      </c>
      <c r="AD26" s="70">
        <v>0</v>
      </c>
      <c r="AE26" s="70">
        <v>0</v>
      </c>
      <c r="AF26" s="70">
        <v>0</v>
      </c>
      <c r="AG26" s="70">
        <v>0</v>
      </c>
      <c r="AH26" s="70">
        <v>0</v>
      </c>
      <c r="AI26" s="70">
        <v>0</v>
      </c>
      <c r="AJ26" s="70">
        <v>0</v>
      </c>
      <c r="AK26" s="70">
        <v>0</v>
      </c>
      <c r="AL26" s="70">
        <v>0</v>
      </c>
      <c r="AM26" s="70">
        <v>0</v>
      </c>
      <c r="AN26" s="70">
        <v>0</v>
      </c>
      <c r="AO26" s="70">
        <v>0</v>
      </c>
      <c r="AP26" s="70">
        <v>0</v>
      </c>
      <c r="AQ26" s="70">
        <v>0</v>
      </c>
      <c r="AR26" s="70">
        <v>0</v>
      </c>
      <c r="AS26" s="70">
        <v>0</v>
      </c>
      <c r="AT26" s="70">
        <v>0</v>
      </c>
      <c r="AU26" s="70">
        <v>0</v>
      </c>
      <c r="AV26" s="70">
        <v>0</v>
      </c>
      <c r="AW26" s="70">
        <v>0</v>
      </c>
      <c r="AX26" s="70">
        <v>0</v>
      </c>
      <c r="AY26" s="70">
        <v>0</v>
      </c>
    </row>
    <row r="27" spans="1:51" s="74" customFormat="1" ht="31.8" hidden="1" customHeight="1" thickBot="1">
      <c r="A27" s="68" t="s">
        <v>1811</v>
      </c>
      <c r="B27" s="69" t="s">
        <v>1812</v>
      </c>
      <c r="C27" s="68" t="s">
        <v>1765</v>
      </c>
      <c r="D27" s="70">
        <v>8676.8895190000003</v>
      </c>
      <c r="E27" s="71">
        <v>8676.8895190000003</v>
      </c>
      <c r="F27" s="71">
        <v>426.41403129476066</v>
      </c>
      <c r="G27" s="72"/>
      <c r="H27" s="61">
        <v>8676.8895190000003</v>
      </c>
      <c r="I27" s="71"/>
      <c r="J27" s="71" t="e">
        <v>#DIV/0!</v>
      </c>
      <c r="K27" s="71">
        <v>8676.8895190000003</v>
      </c>
      <c r="L27" s="71">
        <v>426.41403129476066</v>
      </c>
      <c r="M27" s="71">
        <v>8676.8895190000003</v>
      </c>
      <c r="N27" s="71">
        <v>8604.1975190000012</v>
      </c>
      <c r="O27" s="71">
        <v>198.98373147491762</v>
      </c>
      <c r="P27" s="71">
        <v>-72.691999999999098</v>
      </c>
      <c r="Q27" s="70">
        <v>81.322453999999993</v>
      </c>
      <c r="R27" s="70">
        <v>277.82298700000001</v>
      </c>
      <c r="S27" s="70">
        <v>86.911563999999998</v>
      </c>
      <c r="T27" s="70">
        <v>1494.7934680000001</v>
      </c>
      <c r="U27" s="70">
        <v>42.228315000000002</v>
      </c>
      <c r="V27" s="70">
        <v>840.97159399999998</v>
      </c>
      <c r="W27" s="70">
        <v>603.13033800000005</v>
      </c>
      <c r="X27" s="70">
        <v>546.278505</v>
      </c>
      <c r="Y27" s="70">
        <v>570.88605199999995</v>
      </c>
      <c r="Z27" s="70">
        <v>1237.3682659999999</v>
      </c>
      <c r="AA27" s="70">
        <v>1334.076802</v>
      </c>
      <c r="AB27" s="70">
        <v>1561.0991739999999</v>
      </c>
      <c r="AC27" s="70">
        <v>0</v>
      </c>
      <c r="AD27" s="70">
        <v>0</v>
      </c>
      <c r="AE27" s="70">
        <v>0</v>
      </c>
      <c r="AF27" s="70">
        <v>0</v>
      </c>
      <c r="AG27" s="70">
        <v>0</v>
      </c>
      <c r="AH27" s="70">
        <v>0</v>
      </c>
      <c r="AI27" s="70">
        <v>0</v>
      </c>
      <c r="AJ27" s="70">
        <v>0</v>
      </c>
      <c r="AK27" s="70">
        <v>0</v>
      </c>
      <c r="AL27" s="70">
        <v>0</v>
      </c>
      <c r="AM27" s="70">
        <v>0</v>
      </c>
      <c r="AN27" s="70">
        <v>0</v>
      </c>
      <c r="AO27" s="70">
        <v>0</v>
      </c>
      <c r="AP27" s="70">
        <v>0</v>
      </c>
      <c r="AQ27" s="70">
        <v>0</v>
      </c>
      <c r="AR27" s="70">
        <v>0</v>
      </c>
      <c r="AS27" s="70">
        <v>0</v>
      </c>
      <c r="AT27" s="70">
        <v>0</v>
      </c>
      <c r="AU27" s="70">
        <v>0</v>
      </c>
      <c r="AV27" s="70">
        <v>0</v>
      </c>
      <c r="AW27" s="70">
        <v>0</v>
      </c>
      <c r="AX27" s="70">
        <v>0</v>
      </c>
      <c r="AY27" s="70">
        <v>0</v>
      </c>
    </row>
    <row r="28" spans="1:51" ht="24" customHeight="1" thickBot="1">
      <c r="A28" s="75" t="s">
        <v>298</v>
      </c>
      <c r="B28" s="76" t="s">
        <v>733</v>
      </c>
      <c r="C28" s="75" t="s">
        <v>11</v>
      </c>
      <c r="D28" s="71">
        <v>163.12209100000001</v>
      </c>
      <c r="E28" s="71">
        <v>163.12209100000001</v>
      </c>
      <c r="F28" s="71">
        <v>0.20589122794407369</v>
      </c>
      <c r="G28" s="72">
        <v>164.03</v>
      </c>
      <c r="H28" s="78">
        <v>-0.90790899999998942</v>
      </c>
      <c r="I28" s="73">
        <v>140.49</v>
      </c>
      <c r="J28" s="71">
        <v>0.22595150044083784</v>
      </c>
      <c r="K28" s="71">
        <v>163.12209100000001</v>
      </c>
      <c r="L28" s="71">
        <v>0.20589122794407369</v>
      </c>
      <c r="M28" s="71">
        <v>22.632091000000003</v>
      </c>
      <c r="N28" s="71">
        <v>159.66859099999999</v>
      </c>
      <c r="O28" s="71">
        <v>0.20153225147837317</v>
      </c>
      <c r="P28" s="71">
        <v>-3.4535000000000196</v>
      </c>
      <c r="Q28" s="71">
        <v>9.8940830000000002</v>
      </c>
      <c r="R28" s="71">
        <v>38.542760999999999</v>
      </c>
      <c r="S28" s="71">
        <v>34.190244</v>
      </c>
      <c r="T28" s="71">
        <v>7.4759669999999998</v>
      </c>
      <c r="U28" s="71">
        <v>9.1566530000000004</v>
      </c>
      <c r="V28" s="71">
        <v>12.972371000000001</v>
      </c>
      <c r="W28" s="71">
        <v>17.840464999999998</v>
      </c>
      <c r="X28" s="71">
        <v>6.3451750000000002</v>
      </c>
      <c r="Y28" s="71">
        <v>9.7625069999999994</v>
      </c>
      <c r="Z28" s="71">
        <v>7.7743130000000003</v>
      </c>
      <c r="AA28" s="71">
        <v>7.5358929999999997</v>
      </c>
      <c r="AB28" s="71">
        <v>1.631659</v>
      </c>
      <c r="AC28" s="71">
        <v>0</v>
      </c>
      <c r="AD28" s="71">
        <v>0</v>
      </c>
      <c r="AE28" s="71">
        <v>0</v>
      </c>
      <c r="AF28" s="71">
        <v>0</v>
      </c>
      <c r="AG28" s="71">
        <v>0</v>
      </c>
      <c r="AH28" s="71">
        <v>0</v>
      </c>
      <c r="AI28" s="71">
        <v>0</v>
      </c>
      <c r="AJ28" s="71">
        <v>0</v>
      </c>
      <c r="AK28" s="71">
        <v>0</v>
      </c>
      <c r="AL28" s="71">
        <v>0</v>
      </c>
      <c r="AM28" s="71">
        <v>0</v>
      </c>
      <c r="AN28" s="71">
        <v>0</v>
      </c>
      <c r="AO28" s="71">
        <v>0</v>
      </c>
      <c r="AP28" s="71">
        <v>0</v>
      </c>
      <c r="AQ28" s="71">
        <v>0</v>
      </c>
      <c r="AR28" s="71">
        <v>0</v>
      </c>
      <c r="AS28" s="71">
        <v>0</v>
      </c>
      <c r="AT28" s="71">
        <v>0</v>
      </c>
      <c r="AU28" s="71">
        <v>0</v>
      </c>
      <c r="AV28" s="71">
        <v>0</v>
      </c>
      <c r="AW28" s="71">
        <v>0</v>
      </c>
      <c r="AX28" s="71">
        <v>0</v>
      </c>
      <c r="AY28" s="71">
        <v>0</v>
      </c>
    </row>
    <row r="29" spans="1:51" s="74" customFormat="1" ht="24" customHeight="1" thickBot="1">
      <c r="A29" s="75" t="s">
        <v>309</v>
      </c>
      <c r="B29" s="76" t="s">
        <v>1669</v>
      </c>
      <c r="C29" s="75" t="s">
        <v>1670</v>
      </c>
      <c r="D29" s="71">
        <v>0</v>
      </c>
      <c r="E29" s="71">
        <v>0</v>
      </c>
      <c r="F29" s="71">
        <v>0</v>
      </c>
      <c r="G29" s="72"/>
      <c r="H29" s="61">
        <v>0</v>
      </c>
      <c r="I29" s="71"/>
      <c r="J29" s="71">
        <v>0</v>
      </c>
      <c r="K29" s="71">
        <v>0</v>
      </c>
      <c r="L29" s="71">
        <v>0</v>
      </c>
      <c r="M29" s="71">
        <v>0</v>
      </c>
      <c r="N29" s="71">
        <v>0</v>
      </c>
      <c r="O29" s="71">
        <v>0</v>
      </c>
      <c r="P29" s="71">
        <v>0</v>
      </c>
      <c r="Q29" s="71">
        <v>0</v>
      </c>
      <c r="R29" s="71">
        <v>0</v>
      </c>
      <c r="S29" s="71">
        <v>0</v>
      </c>
      <c r="T29" s="71">
        <v>0</v>
      </c>
      <c r="U29" s="71">
        <v>0</v>
      </c>
      <c r="V29" s="71">
        <v>0</v>
      </c>
      <c r="W29" s="71">
        <v>0</v>
      </c>
      <c r="X29" s="71">
        <v>0</v>
      </c>
      <c r="Y29" s="71">
        <v>0</v>
      </c>
      <c r="Z29" s="71">
        <v>0</v>
      </c>
      <c r="AA29" s="71">
        <v>0</v>
      </c>
      <c r="AB29" s="71">
        <v>0</v>
      </c>
      <c r="AC29" s="71">
        <v>0</v>
      </c>
      <c r="AD29" s="71">
        <v>0</v>
      </c>
      <c r="AE29" s="71">
        <v>0</v>
      </c>
      <c r="AF29" s="71">
        <v>0</v>
      </c>
      <c r="AG29" s="71">
        <v>0</v>
      </c>
      <c r="AH29" s="71">
        <v>0</v>
      </c>
      <c r="AI29" s="71">
        <v>0</v>
      </c>
      <c r="AJ29" s="71">
        <v>0</v>
      </c>
      <c r="AK29" s="71">
        <v>0</v>
      </c>
      <c r="AL29" s="71">
        <v>0</v>
      </c>
      <c r="AM29" s="71">
        <v>0</v>
      </c>
      <c r="AN29" s="71">
        <v>0</v>
      </c>
      <c r="AO29" s="71">
        <v>0</v>
      </c>
      <c r="AP29" s="71">
        <v>0</v>
      </c>
      <c r="AQ29" s="71">
        <v>0</v>
      </c>
      <c r="AR29" s="71">
        <v>0</v>
      </c>
      <c r="AS29" s="71">
        <v>0</v>
      </c>
      <c r="AT29" s="71">
        <v>0</v>
      </c>
      <c r="AU29" s="71">
        <v>0</v>
      </c>
      <c r="AV29" s="71">
        <v>0</v>
      </c>
      <c r="AW29" s="71">
        <v>0</v>
      </c>
      <c r="AX29" s="71">
        <v>0</v>
      </c>
      <c r="AY29" s="71">
        <v>0</v>
      </c>
    </row>
    <row r="30" spans="1:51" s="74" customFormat="1" ht="24" customHeight="1" thickBot="1">
      <c r="A30" s="75" t="s">
        <v>311</v>
      </c>
      <c r="B30" s="76" t="s">
        <v>57</v>
      </c>
      <c r="C30" s="75" t="s">
        <v>12</v>
      </c>
      <c r="D30" s="71">
        <v>4.4940810000000004</v>
      </c>
      <c r="E30" s="71">
        <v>4.4940810000000004</v>
      </c>
      <c r="F30" s="71">
        <v>5.6723883926312023E-3</v>
      </c>
      <c r="G30" s="72">
        <v>4.49</v>
      </c>
      <c r="H30" s="61">
        <v>4.0810000000002233E-3</v>
      </c>
      <c r="I30" s="71"/>
      <c r="J30" s="71">
        <v>0</v>
      </c>
      <c r="K30" s="71">
        <v>4.4940810000000004</v>
      </c>
      <c r="L30" s="71">
        <v>5.6723883926312023E-3</v>
      </c>
      <c r="M30" s="71">
        <v>4.4940810000000004</v>
      </c>
      <c r="N30" s="71">
        <v>72.284080999999986</v>
      </c>
      <c r="O30" s="71">
        <v>9.1236313283274945E-2</v>
      </c>
      <c r="P30" s="71">
        <v>67.789999999999992</v>
      </c>
      <c r="Q30" s="71">
        <v>0</v>
      </c>
      <c r="R30" s="71">
        <v>0</v>
      </c>
      <c r="S30" s="71">
        <v>0</v>
      </c>
      <c r="T30" s="71">
        <v>0</v>
      </c>
      <c r="U30" s="71">
        <v>0</v>
      </c>
      <c r="V30" s="71">
        <v>0</v>
      </c>
      <c r="W30" s="71">
        <v>4.4940810000000004</v>
      </c>
      <c r="X30" s="71">
        <v>0</v>
      </c>
      <c r="Y30" s="71">
        <v>0</v>
      </c>
      <c r="Z30" s="71">
        <v>0</v>
      </c>
      <c r="AA30" s="71">
        <v>0</v>
      </c>
      <c r="AB30" s="71">
        <v>0</v>
      </c>
      <c r="AC30" s="71">
        <v>0</v>
      </c>
      <c r="AD30" s="71">
        <v>0</v>
      </c>
      <c r="AE30" s="71">
        <v>0</v>
      </c>
      <c r="AF30" s="71">
        <v>0</v>
      </c>
      <c r="AG30" s="71">
        <v>0</v>
      </c>
      <c r="AH30" s="71">
        <v>0</v>
      </c>
      <c r="AI30" s="71">
        <v>0</v>
      </c>
      <c r="AJ30" s="71">
        <v>0</v>
      </c>
      <c r="AK30" s="71">
        <v>0</v>
      </c>
      <c r="AL30" s="71">
        <v>0</v>
      </c>
      <c r="AM30" s="71">
        <v>0</v>
      </c>
      <c r="AN30" s="71">
        <v>0</v>
      </c>
      <c r="AO30" s="71">
        <v>0</v>
      </c>
      <c r="AP30" s="71">
        <v>0</v>
      </c>
      <c r="AQ30" s="71">
        <v>0</v>
      </c>
      <c r="AR30" s="71">
        <v>0</v>
      </c>
      <c r="AS30" s="71">
        <v>0</v>
      </c>
      <c r="AT30" s="71">
        <v>0</v>
      </c>
      <c r="AU30" s="71">
        <v>0</v>
      </c>
      <c r="AV30" s="71">
        <v>0</v>
      </c>
      <c r="AW30" s="71">
        <v>0</v>
      </c>
      <c r="AX30" s="71">
        <v>0</v>
      </c>
      <c r="AY30" s="71">
        <v>0</v>
      </c>
    </row>
    <row r="31" spans="1:51" s="67" customFormat="1" ht="16.8" thickBot="1">
      <c r="A31" s="64">
        <v>2</v>
      </c>
      <c r="B31" s="65" t="s">
        <v>642</v>
      </c>
      <c r="C31" s="64" t="s">
        <v>643</v>
      </c>
      <c r="D31" s="63">
        <v>6935.9881289999994</v>
      </c>
      <c r="E31" s="63">
        <v>6935.9881289999994</v>
      </c>
      <c r="F31" s="63">
        <v>8.7545414856491028</v>
      </c>
      <c r="G31" s="66">
        <v>6918.4</v>
      </c>
      <c r="H31" s="61">
        <v>17.588128999999753</v>
      </c>
      <c r="I31" s="80">
        <v>4347.68</v>
      </c>
      <c r="J31" s="63">
        <v>6.9924181040403015</v>
      </c>
      <c r="K31" s="63">
        <v>6935.9881289999994</v>
      </c>
      <c r="L31" s="63">
        <v>8.7545414856491028</v>
      </c>
      <c r="M31" s="63">
        <v>2588.3081289999991</v>
      </c>
      <c r="N31" s="63">
        <v>7248.8238689999998</v>
      </c>
      <c r="O31" s="63">
        <v>9.149399927314084</v>
      </c>
      <c r="P31" s="63">
        <v>312.83574000000044</v>
      </c>
      <c r="Q31" s="63">
        <v>147.260446</v>
      </c>
      <c r="R31" s="63">
        <v>373.05183499999998</v>
      </c>
      <c r="S31" s="63">
        <v>191.39245</v>
      </c>
      <c r="T31" s="63">
        <v>1275.755903</v>
      </c>
      <c r="U31" s="63">
        <v>65.659605999999997</v>
      </c>
      <c r="V31" s="63">
        <v>1037.4447190000001</v>
      </c>
      <c r="W31" s="63">
        <v>812.28987000000006</v>
      </c>
      <c r="X31" s="63">
        <v>110.42347599999999</v>
      </c>
      <c r="Y31" s="63">
        <v>650.36724099999992</v>
      </c>
      <c r="Z31" s="63">
        <v>197.796967</v>
      </c>
      <c r="AA31" s="63">
        <v>504.57502700000003</v>
      </c>
      <c r="AB31" s="63">
        <v>1569.970589</v>
      </c>
      <c r="AC31" s="63">
        <v>0</v>
      </c>
      <c r="AD31" s="63">
        <v>0</v>
      </c>
      <c r="AE31" s="63">
        <v>0</v>
      </c>
      <c r="AF31" s="63">
        <v>0</v>
      </c>
      <c r="AG31" s="63">
        <v>0</v>
      </c>
      <c r="AH31" s="63">
        <v>0</v>
      </c>
      <c r="AI31" s="63">
        <v>0</v>
      </c>
      <c r="AJ31" s="63">
        <v>0</v>
      </c>
      <c r="AK31" s="63">
        <v>0</v>
      </c>
      <c r="AL31" s="63">
        <v>0</v>
      </c>
      <c r="AM31" s="63">
        <v>0</v>
      </c>
      <c r="AN31" s="63">
        <v>0</v>
      </c>
      <c r="AO31" s="63">
        <v>0</v>
      </c>
      <c r="AP31" s="63">
        <v>0</v>
      </c>
      <c r="AQ31" s="63">
        <v>0</v>
      </c>
      <c r="AR31" s="63">
        <v>0</v>
      </c>
      <c r="AS31" s="63">
        <v>0</v>
      </c>
      <c r="AT31" s="63">
        <v>0</v>
      </c>
      <c r="AU31" s="63">
        <v>0</v>
      </c>
      <c r="AV31" s="63">
        <v>0</v>
      </c>
      <c r="AW31" s="63">
        <v>0</v>
      </c>
      <c r="AX31" s="63">
        <v>0</v>
      </c>
      <c r="AY31" s="63">
        <v>0</v>
      </c>
    </row>
    <row r="32" spans="1:51" s="74" customFormat="1" ht="24" customHeight="1" thickBot="1">
      <c r="A32" s="68"/>
      <c r="B32" s="69" t="s">
        <v>634</v>
      </c>
      <c r="C32" s="68"/>
      <c r="D32" s="70"/>
      <c r="E32" s="70"/>
      <c r="F32" s="63">
        <v>0</v>
      </c>
      <c r="G32" s="72"/>
      <c r="H32" s="61">
        <v>0</v>
      </c>
      <c r="I32" s="63"/>
      <c r="J32" s="71">
        <v>0</v>
      </c>
      <c r="K32" s="71">
        <v>0</v>
      </c>
      <c r="L32" s="71">
        <v>0</v>
      </c>
      <c r="M32" s="71">
        <v>0</v>
      </c>
      <c r="N32" s="71">
        <v>0</v>
      </c>
      <c r="O32" s="71">
        <v>0</v>
      </c>
      <c r="P32" s="71">
        <v>0</v>
      </c>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row>
    <row r="33" spans="1:51" s="74" customFormat="1" ht="24" customHeight="1" thickBot="1">
      <c r="A33" s="75" t="s">
        <v>43</v>
      </c>
      <c r="B33" s="76" t="s">
        <v>644</v>
      </c>
      <c r="C33" s="75" t="s">
        <v>13</v>
      </c>
      <c r="D33" s="71">
        <v>78.018066000000005</v>
      </c>
      <c r="E33" s="71">
        <v>78.018066000000005</v>
      </c>
      <c r="F33" s="71">
        <v>9.8473697290710829E-2</v>
      </c>
      <c r="G33" s="72">
        <v>78.02</v>
      </c>
      <c r="H33" s="61">
        <v>-1.9339999999914426E-3</v>
      </c>
      <c r="I33" s="81">
        <v>361.25</v>
      </c>
      <c r="J33" s="71">
        <v>0.58100206088869433</v>
      </c>
      <c r="K33" s="71">
        <v>78.018066000000005</v>
      </c>
      <c r="L33" s="71">
        <v>9.8473697290710829E-2</v>
      </c>
      <c r="M33" s="71">
        <v>-283.23193400000002</v>
      </c>
      <c r="N33" s="71">
        <v>78.018066000000005</v>
      </c>
      <c r="O33" s="71">
        <v>9.8473697290710829E-2</v>
      </c>
      <c r="P33" s="71">
        <v>0</v>
      </c>
      <c r="Q33" s="71">
        <v>1.1768149999999999</v>
      </c>
      <c r="R33" s="71">
        <v>76.752520000000004</v>
      </c>
      <c r="S33" s="71">
        <v>0</v>
      </c>
      <c r="T33" s="71">
        <v>0</v>
      </c>
      <c r="U33" s="71">
        <v>8.8731000000000004E-2</v>
      </c>
      <c r="V33" s="71">
        <v>0</v>
      </c>
      <c r="W33" s="71">
        <v>0</v>
      </c>
      <c r="X33" s="71">
        <v>0</v>
      </c>
      <c r="Y33" s="71">
        <v>0</v>
      </c>
      <c r="Z33" s="71">
        <v>0</v>
      </c>
      <c r="AA33" s="71">
        <v>0</v>
      </c>
      <c r="AB33" s="71">
        <v>0</v>
      </c>
      <c r="AC33" s="71">
        <v>0</v>
      </c>
      <c r="AD33" s="71">
        <v>0</v>
      </c>
      <c r="AE33" s="71">
        <v>0</v>
      </c>
      <c r="AF33" s="71">
        <v>0</v>
      </c>
      <c r="AG33" s="71">
        <v>0</v>
      </c>
      <c r="AH33" s="71">
        <v>0</v>
      </c>
      <c r="AI33" s="71">
        <v>0</v>
      </c>
      <c r="AJ33" s="71">
        <v>0</v>
      </c>
      <c r="AK33" s="71">
        <v>0</v>
      </c>
      <c r="AL33" s="71">
        <v>0</v>
      </c>
      <c r="AM33" s="71">
        <v>0</v>
      </c>
      <c r="AN33" s="71">
        <v>0</v>
      </c>
      <c r="AO33" s="71">
        <v>0</v>
      </c>
      <c r="AP33" s="71">
        <v>0</v>
      </c>
      <c r="AQ33" s="71">
        <v>0</v>
      </c>
      <c r="AR33" s="71">
        <v>0</v>
      </c>
      <c r="AS33" s="71">
        <v>0</v>
      </c>
      <c r="AT33" s="71">
        <v>0</v>
      </c>
      <c r="AU33" s="71">
        <v>0</v>
      </c>
      <c r="AV33" s="71">
        <v>0</v>
      </c>
      <c r="AW33" s="71">
        <v>0</v>
      </c>
      <c r="AX33" s="71">
        <v>0</v>
      </c>
      <c r="AY33" s="71">
        <v>0</v>
      </c>
    </row>
    <row r="34" spans="1:51" s="74" customFormat="1" ht="24" customHeight="1" thickBot="1">
      <c r="A34" s="75" t="s">
        <v>45</v>
      </c>
      <c r="B34" s="76" t="s">
        <v>645</v>
      </c>
      <c r="C34" s="75" t="s">
        <v>14</v>
      </c>
      <c r="D34" s="71">
        <v>3.0779190000000001</v>
      </c>
      <c r="E34" s="71">
        <v>3.0779190000000001</v>
      </c>
      <c r="F34" s="71">
        <v>3.8849215243470323E-3</v>
      </c>
      <c r="G34" s="72">
        <v>3.08</v>
      </c>
      <c r="H34" s="61">
        <v>-2.0809999999999995E-3</v>
      </c>
      <c r="I34" s="81">
        <v>0.56999999999999995</v>
      </c>
      <c r="J34" s="71">
        <v>9.1673681579669411E-4</v>
      </c>
      <c r="K34" s="71">
        <v>3.0779190000000001</v>
      </c>
      <c r="L34" s="71">
        <v>3.8849215243470323E-3</v>
      </c>
      <c r="M34" s="71">
        <v>2.5079190000000002</v>
      </c>
      <c r="N34" s="71">
        <v>4.4332189999999994</v>
      </c>
      <c r="O34" s="71">
        <v>5.5955689266820301E-3</v>
      </c>
      <c r="P34" s="71">
        <v>1.3552999999999993</v>
      </c>
      <c r="Q34" s="71">
        <v>3.0779190000000001</v>
      </c>
      <c r="R34" s="71">
        <v>0</v>
      </c>
      <c r="S34" s="71">
        <v>0</v>
      </c>
      <c r="T34" s="71">
        <v>0</v>
      </c>
      <c r="U34" s="71">
        <v>0</v>
      </c>
      <c r="V34" s="71">
        <v>0</v>
      </c>
      <c r="W34" s="71">
        <v>0</v>
      </c>
      <c r="X34" s="71">
        <v>0</v>
      </c>
      <c r="Y34" s="71">
        <v>0</v>
      </c>
      <c r="Z34" s="71">
        <v>0</v>
      </c>
      <c r="AA34" s="71">
        <v>0</v>
      </c>
      <c r="AB34" s="71">
        <v>0</v>
      </c>
      <c r="AC34" s="71">
        <v>0</v>
      </c>
      <c r="AD34" s="71">
        <v>0</v>
      </c>
      <c r="AE34" s="71">
        <v>0</v>
      </c>
      <c r="AF34" s="71">
        <v>0</v>
      </c>
      <c r="AG34" s="71">
        <v>0</v>
      </c>
      <c r="AH34" s="71">
        <v>0</v>
      </c>
      <c r="AI34" s="71">
        <v>0</v>
      </c>
      <c r="AJ34" s="71">
        <v>0</v>
      </c>
      <c r="AK34" s="71">
        <v>0</v>
      </c>
      <c r="AL34" s="71">
        <v>0</v>
      </c>
      <c r="AM34" s="71">
        <v>0</v>
      </c>
      <c r="AN34" s="71">
        <v>0</v>
      </c>
      <c r="AO34" s="71">
        <v>0</v>
      </c>
      <c r="AP34" s="71">
        <v>0</v>
      </c>
      <c r="AQ34" s="71">
        <v>0</v>
      </c>
      <c r="AR34" s="71">
        <v>0</v>
      </c>
      <c r="AS34" s="71">
        <v>0</v>
      </c>
      <c r="AT34" s="71">
        <v>0</v>
      </c>
      <c r="AU34" s="71">
        <v>0</v>
      </c>
      <c r="AV34" s="71">
        <v>0</v>
      </c>
      <c r="AW34" s="71">
        <v>0</v>
      </c>
      <c r="AX34" s="71">
        <v>0</v>
      </c>
      <c r="AY34" s="71">
        <v>0</v>
      </c>
    </row>
    <row r="35" spans="1:51" s="74" customFormat="1" ht="24" customHeight="1" thickBot="1">
      <c r="A35" s="75" t="s">
        <v>47</v>
      </c>
      <c r="B35" s="76" t="s">
        <v>646</v>
      </c>
      <c r="C35" s="75" t="s">
        <v>647</v>
      </c>
      <c r="D35" s="71">
        <v>0</v>
      </c>
      <c r="E35" s="71">
        <v>0</v>
      </c>
      <c r="F35" s="71">
        <v>0</v>
      </c>
      <c r="G35" s="72"/>
      <c r="H35" s="61">
        <v>0</v>
      </c>
      <c r="I35" s="71"/>
      <c r="J35" s="71">
        <v>0</v>
      </c>
      <c r="K35" s="71">
        <v>0</v>
      </c>
      <c r="L35" s="71">
        <v>0</v>
      </c>
      <c r="M35" s="71">
        <v>0</v>
      </c>
      <c r="N35" s="71">
        <v>0</v>
      </c>
      <c r="O35" s="71">
        <v>0</v>
      </c>
      <c r="P35" s="71">
        <v>0</v>
      </c>
      <c r="Q35" s="71">
        <v>0</v>
      </c>
      <c r="R35" s="71">
        <v>0</v>
      </c>
      <c r="S35" s="71">
        <v>0</v>
      </c>
      <c r="T35" s="71">
        <v>0</v>
      </c>
      <c r="U35" s="71">
        <v>0</v>
      </c>
      <c r="V35" s="71">
        <v>0</v>
      </c>
      <c r="W35" s="71">
        <v>0</v>
      </c>
      <c r="X35" s="71">
        <v>0</v>
      </c>
      <c r="Y35" s="71">
        <v>0</v>
      </c>
      <c r="Z35" s="71">
        <v>0</v>
      </c>
      <c r="AA35" s="71">
        <v>0</v>
      </c>
      <c r="AB35" s="71">
        <v>0</v>
      </c>
      <c r="AC35" s="71">
        <v>0</v>
      </c>
      <c r="AD35" s="71">
        <v>0</v>
      </c>
      <c r="AE35" s="71">
        <v>0</v>
      </c>
      <c r="AF35" s="71">
        <v>0</v>
      </c>
      <c r="AG35" s="71">
        <v>0</v>
      </c>
      <c r="AH35" s="71">
        <v>0</v>
      </c>
      <c r="AI35" s="71">
        <v>0</v>
      </c>
      <c r="AJ35" s="71">
        <v>0</v>
      </c>
      <c r="AK35" s="71">
        <v>0</v>
      </c>
      <c r="AL35" s="71">
        <v>0</v>
      </c>
      <c r="AM35" s="71">
        <v>0</v>
      </c>
      <c r="AN35" s="71">
        <v>0</v>
      </c>
      <c r="AO35" s="71">
        <v>0</v>
      </c>
      <c r="AP35" s="71">
        <v>0</v>
      </c>
      <c r="AQ35" s="71">
        <v>0</v>
      </c>
      <c r="AR35" s="71">
        <v>0</v>
      </c>
      <c r="AS35" s="71">
        <v>0</v>
      </c>
      <c r="AT35" s="71">
        <v>0</v>
      </c>
      <c r="AU35" s="71">
        <v>0</v>
      </c>
      <c r="AV35" s="71">
        <v>0</v>
      </c>
      <c r="AW35" s="71">
        <v>0</v>
      </c>
      <c r="AX35" s="71">
        <v>0</v>
      </c>
      <c r="AY35" s="71">
        <v>0</v>
      </c>
    </row>
    <row r="36" spans="1:51" s="74" customFormat="1" ht="24" customHeight="1" thickBot="1">
      <c r="A36" s="75" t="s">
        <v>48</v>
      </c>
      <c r="B36" s="76" t="s">
        <v>61</v>
      </c>
      <c r="C36" s="75" t="s">
        <v>60</v>
      </c>
      <c r="D36" s="71">
        <v>0</v>
      </c>
      <c r="E36" s="71">
        <v>0</v>
      </c>
      <c r="F36" s="71">
        <v>0</v>
      </c>
      <c r="G36" s="72"/>
      <c r="H36" s="61">
        <v>0</v>
      </c>
      <c r="I36" s="71"/>
      <c r="J36" s="71">
        <v>0</v>
      </c>
      <c r="K36" s="71">
        <v>0</v>
      </c>
      <c r="L36" s="71">
        <v>0</v>
      </c>
      <c r="M36" s="71">
        <v>0</v>
      </c>
      <c r="N36" s="71">
        <v>50</v>
      </c>
      <c r="O36" s="71">
        <v>6.3109547787759082E-2</v>
      </c>
      <c r="P36" s="71">
        <v>50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1">
        <v>0</v>
      </c>
      <c r="AQ36" s="71">
        <v>0</v>
      </c>
      <c r="AR36" s="71">
        <v>0</v>
      </c>
      <c r="AS36" s="71">
        <v>0</v>
      </c>
      <c r="AT36" s="71">
        <v>0</v>
      </c>
      <c r="AU36" s="71">
        <v>0</v>
      </c>
      <c r="AV36" s="71">
        <v>0</v>
      </c>
      <c r="AW36" s="71">
        <v>0</v>
      </c>
      <c r="AX36" s="71">
        <v>0</v>
      </c>
      <c r="AY36" s="71">
        <v>0</v>
      </c>
    </row>
    <row r="37" spans="1:51" s="74" customFormat="1" ht="24" customHeight="1" thickBot="1">
      <c r="A37" s="75" t="s">
        <v>197</v>
      </c>
      <c r="B37" s="76" t="s">
        <v>648</v>
      </c>
      <c r="C37" s="75" t="s">
        <v>15</v>
      </c>
      <c r="D37" s="71">
        <v>2.0048969999999997</v>
      </c>
      <c r="E37" s="71">
        <v>2.0048969999999997</v>
      </c>
      <c r="F37" s="71">
        <v>2.5305628606206959E-3</v>
      </c>
      <c r="G37" s="72">
        <v>1.46</v>
      </c>
      <c r="H37" s="61">
        <v>0.54489699999999974</v>
      </c>
      <c r="I37" s="71"/>
      <c r="J37" s="71">
        <v>0</v>
      </c>
      <c r="K37" s="71">
        <v>2.0048969999999997</v>
      </c>
      <c r="L37" s="71">
        <v>2.5305628606206959E-3</v>
      </c>
      <c r="M37" s="71">
        <v>2.0048969999999997</v>
      </c>
      <c r="N37" s="71">
        <v>6.6548970000000001</v>
      </c>
      <c r="O37" s="71">
        <v>8.3997508048822903E-3</v>
      </c>
      <c r="P37" s="71">
        <v>4.6500000000000004</v>
      </c>
      <c r="Q37" s="71">
        <v>0.96550000000000002</v>
      </c>
      <c r="R37" s="71">
        <v>0</v>
      </c>
      <c r="S37" s="71">
        <v>0.16742799999999999</v>
      </c>
      <c r="T37" s="71">
        <v>0</v>
      </c>
      <c r="U37" s="71">
        <v>0.142593</v>
      </c>
      <c r="V37" s="71">
        <v>0.37937599999999999</v>
      </c>
      <c r="W37" s="71">
        <v>0.35</v>
      </c>
      <c r="X37" s="71">
        <v>0</v>
      </c>
      <c r="Y37" s="71">
        <v>0</v>
      </c>
      <c r="Z37" s="71">
        <v>0</v>
      </c>
      <c r="AA37" s="71">
        <v>0</v>
      </c>
      <c r="AB37" s="71">
        <v>0</v>
      </c>
      <c r="AC37" s="71">
        <v>0</v>
      </c>
      <c r="AD37" s="71">
        <v>0</v>
      </c>
      <c r="AE37" s="71">
        <v>0</v>
      </c>
      <c r="AF37" s="71">
        <v>0</v>
      </c>
      <c r="AG37" s="71">
        <v>0</v>
      </c>
      <c r="AH37" s="71">
        <v>0</v>
      </c>
      <c r="AI37" s="71">
        <v>0</v>
      </c>
      <c r="AJ37" s="71">
        <v>0</v>
      </c>
      <c r="AK37" s="71">
        <v>0</v>
      </c>
      <c r="AL37" s="71">
        <v>0</v>
      </c>
      <c r="AM37" s="71">
        <v>0</v>
      </c>
      <c r="AN37" s="71">
        <v>0</v>
      </c>
      <c r="AO37" s="71">
        <v>0</v>
      </c>
      <c r="AP37" s="71">
        <v>0</v>
      </c>
      <c r="AQ37" s="71">
        <v>0</v>
      </c>
      <c r="AR37" s="71">
        <v>0</v>
      </c>
      <c r="AS37" s="71">
        <v>0</v>
      </c>
      <c r="AT37" s="71">
        <v>0</v>
      </c>
      <c r="AU37" s="71">
        <v>0</v>
      </c>
      <c r="AV37" s="71">
        <v>0</v>
      </c>
      <c r="AW37" s="71">
        <v>0</v>
      </c>
      <c r="AX37" s="71">
        <v>0</v>
      </c>
      <c r="AY37" s="71">
        <v>0</v>
      </c>
    </row>
    <row r="38" spans="1:51" s="74" customFormat="1" ht="28.2" customHeight="1" thickBot="1">
      <c r="A38" s="75" t="s">
        <v>198</v>
      </c>
      <c r="B38" s="76" t="s">
        <v>320</v>
      </c>
      <c r="C38" s="75" t="s">
        <v>16</v>
      </c>
      <c r="D38" s="71">
        <v>5.6031370000000003</v>
      </c>
      <c r="E38" s="71">
        <v>5.6031370000000003</v>
      </c>
      <c r="F38" s="71">
        <v>7.0722288452572217E-3</v>
      </c>
      <c r="G38" s="72">
        <v>5.6</v>
      </c>
      <c r="H38" s="61">
        <v>3.1370000000006115E-3</v>
      </c>
      <c r="I38" s="81">
        <v>47.93</v>
      </c>
      <c r="J38" s="71">
        <v>7.7086308037079915E-2</v>
      </c>
      <c r="K38" s="71">
        <v>5.6031370000000003</v>
      </c>
      <c r="L38" s="71">
        <v>7.0722288452572217E-3</v>
      </c>
      <c r="M38" s="71">
        <v>-42.326863000000003</v>
      </c>
      <c r="N38" s="71">
        <v>43.583137000000001</v>
      </c>
      <c r="O38" s="71">
        <v>5.501024134483902E-2</v>
      </c>
      <c r="P38" s="71">
        <v>37.980000000000004</v>
      </c>
      <c r="Q38" s="71">
        <v>0.209923</v>
      </c>
      <c r="R38" s="71">
        <v>0</v>
      </c>
      <c r="S38" s="71">
        <v>3.0005E-2</v>
      </c>
      <c r="T38" s="71">
        <v>0</v>
      </c>
      <c r="U38" s="71">
        <v>0</v>
      </c>
      <c r="V38" s="71">
        <v>0.10244200000000001</v>
      </c>
      <c r="W38" s="71">
        <v>5.2607670000000004</v>
      </c>
      <c r="X38" s="71">
        <v>0</v>
      </c>
      <c r="Y38" s="71">
        <v>0</v>
      </c>
      <c r="Z38" s="71">
        <v>0</v>
      </c>
      <c r="AA38" s="71">
        <v>0</v>
      </c>
      <c r="AB38" s="71">
        <v>0</v>
      </c>
      <c r="AC38" s="71">
        <v>0</v>
      </c>
      <c r="AD38" s="71">
        <v>0</v>
      </c>
      <c r="AE38" s="71">
        <v>0</v>
      </c>
      <c r="AF38" s="71">
        <v>0</v>
      </c>
      <c r="AG38" s="71">
        <v>0</v>
      </c>
      <c r="AH38" s="71">
        <v>0</v>
      </c>
      <c r="AI38" s="71">
        <v>0</v>
      </c>
      <c r="AJ38" s="71">
        <v>0</v>
      </c>
      <c r="AK38" s="71">
        <v>0</v>
      </c>
      <c r="AL38" s="71">
        <v>0</v>
      </c>
      <c r="AM38" s="71">
        <v>0</v>
      </c>
      <c r="AN38" s="71">
        <v>0</v>
      </c>
      <c r="AO38" s="71">
        <v>0</v>
      </c>
      <c r="AP38" s="71">
        <v>0</v>
      </c>
      <c r="AQ38" s="71">
        <v>0</v>
      </c>
      <c r="AR38" s="71">
        <v>0</v>
      </c>
      <c r="AS38" s="71">
        <v>0</v>
      </c>
      <c r="AT38" s="71">
        <v>0</v>
      </c>
      <c r="AU38" s="71">
        <v>0</v>
      </c>
      <c r="AV38" s="71">
        <v>0</v>
      </c>
      <c r="AW38" s="71">
        <v>0</v>
      </c>
      <c r="AX38" s="71">
        <v>0</v>
      </c>
      <c r="AY38" s="71">
        <v>0</v>
      </c>
    </row>
    <row r="39" spans="1:51" s="74" customFormat="1" ht="24" customHeight="1" thickBot="1">
      <c r="A39" s="75" t="s">
        <v>332</v>
      </c>
      <c r="B39" s="76" t="s">
        <v>1813</v>
      </c>
      <c r="C39" s="75" t="s">
        <v>650</v>
      </c>
      <c r="D39" s="71">
        <v>4.8664329999999998</v>
      </c>
      <c r="E39" s="71">
        <v>4.8664329999999998</v>
      </c>
      <c r="F39" s="71">
        <v>6.1423677193885549E-3</v>
      </c>
      <c r="G39" s="72">
        <v>4.87</v>
      </c>
      <c r="H39" s="61">
        <v>-3.5670000000003199E-3</v>
      </c>
      <c r="I39" s="81">
        <v>280.25</v>
      </c>
      <c r="J39" s="71">
        <v>0.45072893443337469</v>
      </c>
      <c r="K39" s="71">
        <v>4.8664329999999998</v>
      </c>
      <c r="L39" s="71">
        <v>6.1423677193885549E-3</v>
      </c>
      <c r="M39" s="71">
        <v>-275.38356700000003</v>
      </c>
      <c r="N39" s="71">
        <v>14.786432999999999</v>
      </c>
      <c r="O39" s="71">
        <v>1.8663302000479956E-2</v>
      </c>
      <c r="P39" s="71">
        <v>9.9199999999999982</v>
      </c>
      <c r="Q39" s="71">
        <v>0</v>
      </c>
      <c r="R39" s="71">
        <v>4.8664329999999998</v>
      </c>
      <c r="S39" s="71">
        <v>0</v>
      </c>
      <c r="T39" s="71">
        <v>0</v>
      </c>
      <c r="U39" s="71">
        <v>0</v>
      </c>
      <c r="V39" s="71">
        <v>0</v>
      </c>
      <c r="W39" s="71">
        <v>0</v>
      </c>
      <c r="X39" s="71">
        <v>0</v>
      </c>
      <c r="Y39" s="71">
        <v>0</v>
      </c>
      <c r="Z39" s="71">
        <v>0</v>
      </c>
      <c r="AA39" s="71">
        <v>0</v>
      </c>
      <c r="AB39" s="71">
        <v>0</v>
      </c>
      <c r="AC39" s="71">
        <v>0</v>
      </c>
      <c r="AD39" s="71">
        <v>0</v>
      </c>
      <c r="AE39" s="71">
        <v>0</v>
      </c>
      <c r="AF39" s="71">
        <v>0</v>
      </c>
      <c r="AG39" s="71">
        <v>0</v>
      </c>
      <c r="AH39" s="71">
        <v>0</v>
      </c>
      <c r="AI39" s="71">
        <v>0</v>
      </c>
      <c r="AJ39" s="71">
        <v>0</v>
      </c>
      <c r="AK39" s="71">
        <v>0</v>
      </c>
      <c r="AL39" s="71">
        <v>0</v>
      </c>
      <c r="AM39" s="71">
        <v>0</v>
      </c>
      <c r="AN39" s="71">
        <v>0</v>
      </c>
      <c r="AO39" s="71">
        <v>0</v>
      </c>
      <c r="AP39" s="71">
        <v>0</v>
      </c>
      <c r="AQ39" s="71">
        <v>0</v>
      </c>
      <c r="AR39" s="71">
        <v>0</v>
      </c>
      <c r="AS39" s="71">
        <v>0</v>
      </c>
      <c r="AT39" s="71">
        <v>0</v>
      </c>
      <c r="AU39" s="71">
        <v>0</v>
      </c>
      <c r="AV39" s="71">
        <v>0</v>
      </c>
      <c r="AW39" s="71">
        <v>0</v>
      </c>
      <c r="AX39" s="71">
        <v>0</v>
      </c>
      <c r="AY39" s="71">
        <v>0</v>
      </c>
    </row>
    <row r="40" spans="1:51" s="74" customFormat="1" ht="24" customHeight="1" thickBot="1">
      <c r="A40" s="75" t="s">
        <v>334</v>
      </c>
      <c r="B40" s="76" t="s">
        <v>1814</v>
      </c>
      <c r="C40" s="75" t="s">
        <v>17</v>
      </c>
      <c r="D40" s="71">
        <v>27.282563</v>
      </c>
      <c r="E40" s="71">
        <v>27.282563</v>
      </c>
      <c r="F40" s="71">
        <v>3.4435804268420953E-2</v>
      </c>
      <c r="G40" s="72">
        <v>26.9</v>
      </c>
      <c r="H40" s="61">
        <v>0.3825630000000011</v>
      </c>
      <c r="I40" s="81">
        <v>44.46</v>
      </c>
      <c r="J40" s="71">
        <v>7.1505471632142145E-2</v>
      </c>
      <c r="K40" s="71">
        <v>27.282563</v>
      </c>
      <c r="L40" s="71">
        <v>3.4435804268420953E-2</v>
      </c>
      <c r="M40" s="71">
        <v>-17.177437000000001</v>
      </c>
      <c r="N40" s="71">
        <v>30.484563000000001</v>
      </c>
      <c r="O40" s="71">
        <v>3.8477339708749045E-2</v>
      </c>
      <c r="P40" s="71">
        <v>3.2020000000000017</v>
      </c>
      <c r="Q40" s="71">
        <v>3.4709829999999999</v>
      </c>
      <c r="R40" s="71">
        <v>5.6320360000000003</v>
      </c>
      <c r="S40" s="71">
        <v>5.5154490000000003</v>
      </c>
      <c r="T40" s="71">
        <v>0</v>
      </c>
      <c r="U40" s="71">
        <v>0</v>
      </c>
      <c r="V40" s="71">
        <v>2.5783179999999999</v>
      </c>
      <c r="W40" s="71">
        <v>0</v>
      </c>
      <c r="X40" s="71">
        <v>0</v>
      </c>
      <c r="Y40" s="71">
        <v>10.085777</v>
      </c>
      <c r="Z40" s="71">
        <v>0</v>
      </c>
      <c r="AA40" s="71">
        <v>0</v>
      </c>
      <c r="AB40" s="71">
        <v>0</v>
      </c>
      <c r="AC40" s="71">
        <v>0</v>
      </c>
      <c r="AD40" s="71">
        <v>0</v>
      </c>
      <c r="AE40" s="71">
        <v>0</v>
      </c>
      <c r="AF40" s="71">
        <v>0</v>
      </c>
      <c r="AG40" s="71">
        <v>0</v>
      </c>
      <c r="AH40" s="71">
        <v>0</v>
      </c>
      <c r="AI40" s="71">
        <v>0</v>
      </c>
      <c r="AJ40" s="71">
        <v>0</v>
      </c>
      <c r="AK40" s="71">
        <v>0</v>
      </c>
      <c r="AL40" s="71">
        <v>0</v>
      </c>
      <c r="AM40" s="71">
        <v>0</v>
      </c>
      <c r="AN40" s="71">
        <v>0</v>
      </c>
      <c r="AO40" s="71">
        <v>0</v>
      </c>
      <c r="AP40" s="71">
        <v>0</v>
      </c>
      <c r="AQ40" s="71">
        <v>0</v>
      </c>
      <c r="AR40" s="71">
        <v>0</v>
      </c>
      <c r="AS40" s="71">
        <v>0</v>
      </c>
      <c r="AT40" s="71">
        <v>0</v>
      </c>
      <c r="AU40" s="71">
        <v>0</v>
      </c>
      <c r="AV40" s="71">
        <v>0</v>
      </c>
      <c r="AW40" s="71">
        <v>0</v>
      </c>
      <c r="AX40" s="71">
        <v>0</v>
      </c>
      <c r="AY40" s="71">
        <v>0</v>
      </c>
    </row>
    <row r="41" spans="1:51" ht="30.6" customHeight="1" thickBot="1">
      <c r="A41" s="75" t="s">
        <v>335</v>
      </c>
      <c r="B41" s="76" t="s">
        <v>651</v>
      </c>
      <c r="C41" s="75" t="s">
        <v>652</v>
      </c>
      <c r="D41" s="71">
        <v>1002.8756410000002</v>
      </c>
      <c r="E41" s="71">
        <v>1002.8756410000002</v>
      </c>
      <c r="F41" s="71">
        <v>1.2658205638173805</v>
      </c>
      <c r="G41" s="72">
        <v>964.81</v>
      </c>
      <c r="H41" s="78">
        <v>38.065641000000255</v>
      </c>
      <c r="I41" s="71">
        <v>1555.97</v>
      </c>
      <c r="J41" s="71">
        <v>2.5024824267985655</v>
      </c>
      <c r="K41" s="71">
        <v>1002.8756410000002</v>
      </c>
      <c r="L41" s="71">
        <v>1.2658205638173805</v>
      </c>
      <c r="M41" s="71">
        <v>-553.09435899999983</v>
      </c>
      <c r="N41" s="71">
        <v>1205.1470409999997</v>
      </c>
      <c r="O41" s="71">
        <v>1.5211256955053187</v>
      </c>
      <c r="P41" s="71">
        <v>202.27139999999952</v>
      </c>
      <c r="Q41" s="71">
        <v>49.10098099999999</v>
      </c>
      <c r="R41" s="71">
        <v>130.26663500000001</v>
      </c>
      <c r="S41" s="71">
        <v>64.551557999999986</v>
      </c>
      <c r="T41" s="71">
        <v>101.41261800000001</v>
      </c>
      <c r="U41" s="71">
        <v>20.960883000000003</v>
      </c>
      <c r="V41" s="71">
        <v>75.625033000000002</v>
      </c>
      <c r="W41" s="71">
        <v>227.10252200000002</v>
      </c>
      <c r="X41" s="71">
        <v>49.867323999999996</v>
      </c>
      <c r="Y41" s="71">
        <v>115.280452</v>
      </c>
      <c r="Z41" s="71">
        <v>60.728276000000001</v>
      </c>
      <c r="AA41" s="71">
        <v>63.548446000000006</v>
      </c>
      <c r="AB41" s="71">
        <v>44.430913000000004</v>
      </c>
      <c r="AC41" s="71">
        <v>0</v>
      </c>
      <c r="AD41" s="71">
        <v>0</v>
      </c>
      <c r="AE41" s="71">
        <v>0</v>
      </c>
      <c r="AF41" s="71">
        <v>0</v>
      </c>
      <c r="AG41" s="71">
        <v>0</v>
      </c>
      <c r="AH41" s="71">
        <v>0</v>
      </c>
      <c r="AI41" s="71">
        <v>0</v>
      </c>
      <c r="AJ41" s="71">
        <v>0</v>
      </c>
      <c r="AK41" s="71">
        <v>0</v>
      </c>
      <c r="AL41" s="71">
        <v>0</v>
      </c>
      <c r="AM41" s="71">
        <v>0</v>
      </c>
      <c r="AN41" s="71">
        <v>0</v>
      </c>
      <c r="AO41" s="71">
        <v>0</v>
      </c>
      <c r="AP41" s="71">
        <v>0</v>
      </c>
      <c r="AQ41" s="71">
        <v>0</v>
      </c>
      <c r="AR41" s="71">
        <v>0</v>
      </c>
      <c r="AS41" s="71">
        <v>0</v>
      </c>
      <c r="AT41" s="71">
        <v>0</v>
      </c>
      <c r="AU41" s="71">
        <v>0</v>
      </c>
      <c r="AV41" s="71">
        <v>0</v>
      </c>
      <c r="AW41" s="71">
        <v>0</v>
      </c>
      <c r="AX41" s="71">
        <v>0</v>
      </c>
      <c r="AY41" s="71">
        <v>0</v>
      </c>
    </row>
    <row r="42" spans="1:51" s="74" customFormat="1" ht="24" customHeight="1" thickBot="1">
      <c r="A42" s="68"/>
      <c r="B42" s="69" t="s">
        <v>634</v>
      </c>
      <c r="C42" s="68"/>
      <c r="D42" s="70"/>
      <c r="E42" s="71">
        <v>0</v>
      </c>
      <c r="F42" s="71">
        <v>0</v>
      </c>
      <c r="G42" s="72"/>
      <c r="H42" s="61">
        <v>0</v>
      </c>
      <c r="I42" s="71"/>
      <c r="J42" s="71">
        <v>0</v>
      </c>
      <c r="K42" s="71">
        <v>0</v>
      </c>
      <c r="L42" s="71">
        <v>0</v>
      </c>
      <c r="M42" s="71">
        <v>0</v>
      </c>
      <c r="N42" s="71">
        <v>0</v>
      </c>
      <c r="O42" s="71">
        <v>0</v>
      </c>
      <c r="P42" s="71">
        <v>0</v>
      </c>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row>
    <row r="43" spans="1:51" ht="24" customHeight="1" thickBot="1">
      <c r="A43" s="75" t="s">
        <v>653</v>
      </c>
      <c r="B43" s="76" t="s">
        <v>69</v>
      </c>
      <c r="C43" s="75" t="s">
        <v>18</v>
      </c>
      <c r="D43" s="71">
        <v>517.14588399999991</v>
      </c>
      <c r="E43" s="71">
        <v>517.14588399999991</v>
      </c>
      <c r="F43" s="71">
        <v>0.65273685759081823</v>
      </c>
      <c r="G43" s="82">
        <v>516.87</v>
      </c>
      <c r="H43" s="78">
        <v>0.27588399999990543</v>
      </c>
      <c r="I43" s="81">
        <v>838.18</v>
      </c>
      <c r="J43" s="71">
        <v>1.3480534460780229</v>
      </c>
      <c r="K43" s="71">
        <v>517.14588399999991</v>
      </c>
      <c r="L43" s="71">
        <v>0.65273685759081823</v>
      </c>
      <c r="M43" s="71">
        <v>-321.03411600000004</v>
      </c>
      <c r="N43" s="71">
        <v>627.5418840000001</v>
      </c>
      <c r="O43" s="71">
        <v>0.79207769034236741</v>
      </c>
      <c r="P43" s="71">
        <v>110.39600000000019</v>
      </c>
      <c r="Q43" s="71">
        <v>24.007456000000001</v>
      </c>
      <c r="R43" s="71">
        <v>77.176158000000001</v>
      </c>
      <c r="S43" s="71">
        <v>32.118015999999997</v>
      </c>
      <c r="T43" s="71">
        <v>30.696099</v>
      </c>
      <c r="U43" s="71">
        <v>10.338182</v>
      </c>
      <c r="V43" s="71">
        <v>43.155825</v>
      </c>
      <c r="W43" s="71">
        <v>77.576347999999996</v>
      </c>
      <c r="X43" s="71">
        <v>30.464953999999999</v>
      </c>
      <c r="Y43" s="71">
        <v>51.458131999999999</v>
      </c>
      <c r="Z43" s="71">
        <v>53.501443000000002</v>
      </c>
      <c r="AA43" s="71">
        <v>48.814611999999997</v>
      </c>
      <c r="AB43" s="71">
        <v>37.838659</v>
      </c>
      <c r="AC43" s="71">
        <v>0</v>
      </c>
      <c r="AD43" s="71">
        <v>0</v>
      </c>
      <c r="AE43" s="71">
        <v>0</v>
      </c>
      <c r="AF43" s="71">
        <v>0</v>
      </c>
      <c r="AG43" s="71">
        <v>0</v>
      </c>
      <c r="AH43" s="71">
        <v>0</v>
      </c>
      <c r="AI43" s="71">
        <v>0</v>
      </c>
      <c r="AJ43" s="71">
        <v>0</v>
      </c>
      <c r="AK43" s="71">
        <v>0</v>
      </c>
      <c r="AL43" s="71">
        <v>0</v>
      </c>
      <c r="AM43" s="71">
        <v>0</v>
      </c>
      <c r="AN43" s="71">
        <v>0</v>
      </c>
      <c r="AO43" s="71">
        <v>0</v>
      </c>
      <c r="AP43" s="71">
        <v>0</v>
      </c>
      <c r="AQ43" s="71">
        <v>0</v>
      </c>
      <c r="AR43" s="71">
        <v>0</v>
      </c>
      <c r="AS43" s="71">
        <v>0</v>
      </c>
      <c r="AT43" s="71">
        <v>0</v>
      </c>
      <c r="AU43" s="71">
        <v>0</v>
      </c>
      <c r="AV43" s="71">
        <v>0</v>
      </c>
      <c r="AW43" s="71">
        <v>0</v>
      </c>
      <c r="AX43" s="71">
        <v>0</v>
      </c>
      <c r="AY43" s="71">
        <v>0</v>
      </c>
    </row>
    <row r="44" spans="1:51" ht="24" customHeight="1" thickBot="1">
      <c r="A44" s="75" t="s">
        <v>653</v>
      </c>
      <c r="B44" s="76" t="s">
        <v>183</v>
      </c>
      <c r="C44" s="75" t="s">
        <v>19</v>
      </c>
      <c r="D44" s="71">
        <v>81.090248000000003</v>
      </c>
      <c r="E44" s="71">
        <v>81.090248000000003</v>
      </c>
      <c r="F44" s="71">
        <v>0.10235137762554471</v>
      </c>
      <c r="G44" s="82">
        <v>81.11</v>
      </c>
      <c r="H44" s="78">
        <v>-1.9751999999996883E-2</v>
      </c>
      <c r="I44" s="81">
        <v>448.62</v>
      </c>
      <c r="J44" s="71">
        <v>0.7215201233380929</v>
      </c>
      <c r="K44" s="71">
        <v>81.090248000000003</v>
      </c>
      <c r="L44" s="71">
        <v>0.10235137762554471</v>
      </c>
      <c r="M44" s="71">
        <v>-367.52975200000003</v>
      </c>
      <c r="N44" s="71">
        <v>84.170848000000007</v>
      </c>
      <c r="O44" s="71">
        <v>0.10623968308384411</v>
      </c>
      <c r="P44" s="71">
        <v>3.080600000000004</v>
      </c>
      <c r="Q44" s="71">
        <v>3.7379639999999998</v>
      </c>
      <c r="R44" s="71">
        <v>22.949694000000001</v>
      </c>
      <c r="S44" s="71">
        <v>15.200970999999999</v>
      </c>
      <c r="T44" s="71">
        <v>5.5182289999999998</v>
      </c>
      <c r="U44" s="71">
        <v>2.990885</v>
      </c>
      <c r="V44" s="71">
        <v>7.3452929999999999</v>
      </c>
      <c r="W44" s="71">
        <v>13.284998</v>
      </c>
      <c r="X44" s="71">
        <v>7.3598650000000001</v>
      </c>
      <c r="Y44" s="71">
        <v>0.34231400000000001</v>
      </c>
      <c r="Z44" s="71">
        <v>1.3994310000000001</v>
      </c>
      <c r="AA44" s="71">
        <v>0.96060400000000001</v>
      </c>
      <c r="AB44" s="71">
        <v>0</v>
      </c>
      <c r="AC44" s="71">
        <v>0</v>
      </c>
      <c r="AD44" s="71">
        <v>0</v>
      </c>
      <c r="AE44" s="71">
        <v>0</v>
      </c>
      <c r="AF44" s="71">
        <v>0</v>
      </c>
      <c r="AG44" s="71">
        <v>0</v>
      </c>
      <c r="AH44" s="71">
        <v>0</v>
      </c>
      <c r="AI44" s="71">
        <v>0</v>
      </c>
      <c r="AJ44" s="71">
        <v>0</v>
      </c>
      <c r="AK44" s="71">
        <v>0</v>
      </c>
      <c r="AL44" s="71">
        <v>0</v>
      </c>
      <c r="AM44" s="71">
        <v>0</v>
      </c>
      <c r="AN44" s="71">
        <v>0</v>
      </c>
      <c r="AO44" s="71">
        <v>0</v>
      </c>
      <c r="AP44" s="71">
        <v>0</v>
      </c>
      <c r="AQ44" s="71">
        <v>0</v>
      </c>
      <c r="AR44" s="71">
        <v>0</v>
      </c>
      <c r="AS44" s="71">
        <v>0</v>
      </c>
      <c r="AT44" s="71">
        <v>0</v>
      </c>
      <c r="AU44" s="71">
        <v>0</v>
      </c>
      <c r="AV44" s="71">
        <v>0</v>
      </c>
      <c r="AW44" s="71">
        <v>0</v>
      </c>
      <c r="AX44" s="71">
        <v>0</v>
      </c>
      <c r="AY44" s="71">
        <v>0</v>
      </c>
    </row>
    <row r="45" spans="1:51" ht="24" customHeight="1" thickBot="1">
      <c r="A45" s="75" t="s">
        <v>653</v>
      </c>
      <c r="B45" s="76" t="s">
        <v>75</v>
      </c>
      <c r="C45" s="75" t="s">
        <v>20</v>
      </c>
      <c r="D45" s="71">
        <v>7.1376930000000014</v>
      </c>
      <c r="E45" s="71">
        <v>7.1376930000000014</v>
      </c>
      <c r="F45" s="71">
        <v>9.0091315495570718E-3</v>
      </c>
      <c r="G45" s="82">
        <v>7.13</v>
      </c>
      <c r="H45" s="61">
        <v>7.6930000000015042E-3</v>
      </c>
      <c r="I45" s="81"/>
      <c r="J45" s="71">
        <v>0</v>
      </c>
      <c r="K45" s="71">
        <v>7.1376930000000014</v>
      </c>
      <c r="L45" s="71">
        <v>9.0091315495570718E-3</v>
      </c>
      <c r="M45" s="71">
        <v>7.1376930000000014</v>
      </c>
      <c r="N45" s="71">
        <v>7.7128930000000002</v>
      </c>
      <c r="O45" s="71">
        <v>9.7351437873074501E-3</v>
      </c>
      <c r="P45" s="71">
        <v>0.57519999999999882</v>
      </c>
      <c r="Q45" s="71">
        <v>0.43678600000000001</v>
      </c>
      <c r="R45" s="71">
        <v>1.43482</v>
      </c>
      <c r="S45" s="71">
        <v>0.81088700000000002</v>
      </c>
      <c r="T45" s="71">
        <v>0.32668999999999998</v>
      </c>
      <c r="U45" s="71">
        <v>0.23142599999999999</v>
      </c>
      <c r="V45" s="71">
        <v>0.32843299999999997</v>
      </c>
      <c r="W45" s="71">
        <v>0.462559</v>
      </c>
      <c r="X45" s="71">
        <v>0.649339</v>
      </c>
      <c r="Y45" s="71">
        <v>0.86103700000000005</v>
      </c>
      <c r="Z45" s="71">
        <v>0.31785099999999999</v>
      </c>
      <c r="AA45" s="71">
        <v>0.85672700000000002</v>
      </c>
      <c r="AB45" s="71">
        <v>0.42113800000000001</v>
      </c>
      <c r="AC45" s="71">
        <v>0</v>
      </c>
      <c r="AD45" s="71">
        <v>0</v>
      </c>
      <c r="AE45" s="71">
        <v>0</v>
      </c>
      <c r="AF45" s="71">
        <v>0</v>
      </c>
      <c r="AG45" s="71">
        <v>0</v>
      </c>
      <c r="AH45" s="71">
        <v>0</v>
      </c>
      <c r="AI45" s="71">
        <v>0</v>
      </c>
      <c r="AJ45" s="71">
        <v>0</v>
      </c>
      <c r="AK45" s="71">
        <v>0</v>
      </c>
      <c r="AL45" s="71">
        <v>0</v>
      </c>
      <c r="AM45" s="71">
        <v>0</v>
      </c>
      <c r="AN45" s="71">
        <v>0</v>
      </c>
      <c r="AO45" s="71">
        <v>0</v>
      </c>
      <c r="AP45" s="71">
        <v>0</v>
      </c>
      <c r="AQ45" s="71">
        <v>0</v>
      </c>
      <c r="AR45" s="71">
        <v>0</v>
      </c>
      <c r="AS45" s="71">
        <v>0</v>
      </c>
      <c r="AT45" s="71">
        <v>0</v>
      </c>
      <c r="AU45" s="71">
        <v>0</v>
      </c>
      <c r="AV45" s="71">
        <v>0</v>
      </c>
      <c r="AW45" s="71">
        <v>0</v>
      </c>
      <c r="AX45" s="71">
        <v>0</v>
      </c>
      <c r="AY45" s="71">
        <v>0</v>
      </c>
    </row>
    <row r="46" spans="1:51" ht="24" customHeight="1" thickBot="1">
      <c r="A46" s="75" t="s">
        <v>653</v>
      </c>
      <c r="B46" s="76" t="s">
        <v>654</v>
      </c>
      <c r="C46" s="75" t="s">
        <v>21</v>
      </c>
      <c r="D46" s="71">
        <v>4.3878320000000004</v>
      </c>
      <c r="E46" s="71">
        <v>4.3878320000000004</v>
      </c>
      <c r="F46" s="71">
        <v>5.538281865773171E-3</v>
      </c>
      <c r="G46" s="82">
        <v>4.3899999999999997</v>
      </c>
      <c r="H46" s="61">
        <v>-2.1679999999992816E-3</v>
      </c>
      <c r="I46" s="81">
        <v>6.48</v>
      </c>
      <c r="J46" s="71">
        <v>1.0421850116425576E-2</v>
      </c>
      <c r="K46" s="71">
        <v>4.3878320000000004</v>
      </c>
      <c r="L46" s="71">
        <v>5.538281865773171E-3</v>
      </c>
      <c r="M46" s="71">
        <v>-2.092168</v>
      </c>
      <c r="N46" s="71">
        <v>4.4038320000000004</v>
      </c>
      <c r="O46" s="71">
        <v>5.5584769210652533E-3</v>
      </c>
      <c r="P46" s="71">
        <v>1.6000000000000014E-2</v>
      </c>
      <c r="Q46" s="71">
        <v>1.8638749999999999</v>
      </c>
      <c r="R46" s="71">
        <v>0.30015500000000001</v>
      </c>
      <c r="S46" s="71">
        <v>0.11998399999999999</v>
      </c>
      <c r="T46" s="71">
        <v>0.192909</v>
      </c>
      <c r="U46" s="71">
        <v>0.29452299999999998</v>
      </c>
      <c r="V46" s="71">
        <v>6.9500000000000006E-2</v>
      </c>
      <c r="W46" s="71">
        <v>0.109642</v>
      </c>
      <c r="X46" s="71">
        <v>0.184368</v>
      </c>
      <c r="Y46" s="71">
        <v>0.27649800000000002</v>
      </c>
      <c r="Z46" s="71">
        <v>0.221719</v>
      </c>
      <c r="AA46" s="71">
        <v>0.38028800000000001</v>
      </c>
      <c r="AB46" s="71">
        <v>0.37437100000000001</v>
      </c>
      <c r="AC46" s="71">
        <v>0</v>
      </c>
      <c r="AD46" s="71">
        <v>0</v>
      </c>
      <c r="AE46" s="71">
        <v>0</v>
      </c>
      <c r="AF46" s="71">
        <v>0</v>
      </c>
      <c r="AG46" s="71">
        <v>0</v>
      </c>
      <c r="AH46" s="71">
        <v>0</v>
      </c>
      <c r="AI46" s="71">
        <v>0</v>
      </c>
      <c r="AJ46" s="71">
        <v>0</v>
      </c>
      <c r="AK46" s="71">
        <v>0</v>
      </c>
      <c r="AL46" s="71">
        <v>0</v>
      </c>
      <c r="AM46" s="71">
        <v>0</v>
      </c>
      <c r="AN46" s="71">
        <v>0</v>
      </c>
      <c r="AO46" s="71">
        <v>0</v>
      </c>
      <c r="AP46" s="71">
        <v>0</v>
      </c>
      <c r="AQ46" s="71">
        <v>0</v>
      </c>
      <c r="AR46" s="71">
        <v>0</v>
      </c>
      <c r="AS46" s="71">
        <v>0</v>
      </c>
      <c r="AT46" s="71">
        <v>0</v>
      </c>
      <c r="AU46" s="71">
        <v>0</v>
      </c>
      <c r="AV46" s="71">
        <v>0</v>
      </c>
      <c r="AW46" s="71">
        <v>0</v>
      </c>
      <c r="AX46" s="71">
        <v>0</v>
      </c>
      <c r="AY46" s="71">
        <v>0</v>
      </c>
    </row>
    <row r="47" spans="1:51" ht="32.4" customHeight="1" thickBot="1">
      <c r="A47" s="75" t="s">
        <v>653</v>
      </c>
      <c r="B47" s="76" t="s">
        <v>655</v>
      </c>
      <c r="C47" s="75" t="s">
        <v>22</v>
      </c>
      <c r="D47" s="71">
        <v>52.384579000000002</v>
      </c>
      <c r="E47" s="71">
        <v>52.384579000000002</v>
      </c>
      <c r="F47" s="71">
        <v>6.6119341834842818E-2</v>
      </c>
      <c r="G47" s="82">
        <v>52.4</v>
      </c>
      <c r="H47" s="61">
        <v>-1.5420999999996354E-2</v>
      </c>
      <c r="I47" s="81">
        <v>72.94</v>
      </c>
      <c r="J47" s="71">
        <v>0.1173101462179138</v>
      </c>
      <c r="K47" s="71">
        <v>52.384579000000002</v>
      </c>
      <c r="L47" s="71">
        <v>6.6119341834842818E-2</v>
      </c>
      <c r="M47" s="71">
        <v>-20.555420999999996</v>
      </c>
      <c r="N47" s="71">
        <v>52.438279000000009</v>
      </c>
      <c r="O47" s="71">
        <v>6.6187121489166875E-2</v>
      </c>
      <c r="P47" s="71">
        <v>5.3700000000006298E-2</v>
      </c>
      <c r="Q47" s="71">
        <v>5.4953900000000004</v>
      </c>
      <c r="R47" s="71">
        <v>9.0209740000000007</v>
      </c>
      <c r="S47" s="71">
        <v>3.2047750000000002</v>
      </c>
      <c r="T47" s="71">
        <v>2.3480110000000001</v>
      </c>
      <c r="U47" s="71">
        <v>1.7761089999999999</v>
      </c>
      <c r="V47" s="71">
        <v>2.241587</v>
      </c>
      <c r="W47" s="71">
        <v>10.297689</v>
      </c>
      <c r="X47" s="71">
        <v>4.1636680000000004</v>
      </c>
      <c r="Y47" s="71">
        <v>6.1835050000000003</v>
      </c>
      <c r="Z47" s="71">
        <v>2.2141730000000002</v>
      </c>
      <c r="AA47" s="71">
        <v>4.0779920000000001</v>
      </c>
      <c r="AB47" s="71">
        <v>1.360706</v>
      </c>
      <c r="AC47" s="71">
        <v>0</v>
      </c>
      <c r="AD47" s="71">
        <v>0</v>
      </c>
      <c r="AE47" s="71">
        <v>0</v>
      </c>
      <c r="AF47" s="71">
        <v>0</v>
      </c>
      <c r="AG47" s="71">
        <v>0</v>
      </c>
      <c r="AH47" s="71">
        <v>0</v>
      </c>
      <c r="AI47" s="71">
        <v>0</v>
      </c>
      <c r="AJ47" s="71">
        <v>0</v>
      </c>
      <c r="AK47" s="71">
        <v>0</v>
      </c>
      <c r="AL47" s="71">
        <v>0</v>
      </c>
      <c r="AM47" s="71">
        <v>0</v>
      </c>
      <c r="AN47" s="71">
        <v>0</v>
      </c>
      <c r="AO47" s="71">
        <v>0</v>
      </c>
      <c r="AP47" s="71">
        <v>0</v>
      </c>
      <c r="AQ47" s="71">
        <v>0</v>
      </c>
      <c r="AR47" s="71">
        <v>0</v>
      </c>
      <c r="AS47" s="71">
        <v>0</v>
      </c>
      <c r="AT47" s="71">
        <v>0</v>
      </c>
      <c r="AU47" s="71">
        <v>0</v>
      </c>
      <c r="AV47" s="71">
        <v>0</v>
      </c>
      <c r="AW47" s="71">
        <v>0</v>
      </c>
      <c r="AX47" s="71">
        <v>0</v>
      </c>
      <c r="AY47" s="71">
        <v>0</v>
      </c>
    </row>
    <row r="48" spans="1:51" ht="33.6" customHeight="1" thickBot="1">
      <c r="A48" s="75" t="s">
        <v>653</v>
      </c>
      <c r="B48" s="76" t="s">
        <v>656</v>
      </c>
      <c r="C48" s="75" t="s">
        <v>23</v>
      </c>
      <c r="D48" s="71">
        <v>4.859699</v>
      </c>
      <c r="E48" s="71">
        <v>4.859699</v>
      </c>
      <c r="F48" s="71">
        <v>6.1338681254925007E-3</v>
      </c>
      <c r="G48" s="82">
        <v>4.8600000000000003</v>
      </c>
      <c r="H48" s="61">
        <v>-3.0100000000032878E-4</v>
      </c>
      <c r="I48" s="81">
        <v>31.75</v>
      </c>
      <c r="J48" s="71">
        <v>5.1063848950079017E-2</v>
      </c>
      <c r="K48" s="71">
        <v>4.859699</v>
      </c>
      <c r="L48" s="71">
        <v>6.1338681254925007E-3</v>
      </c>
      <c r="M48" s="71">
        <v>-26.890301000000001</v>
      </c>
      <c r="N48" s="71">
        <v>4.859699</v>
      </c>
      <c r="O48" s="71">
        <v>6.1338681254925007E-3</v>
      </c>
      <c r="P48" s="71">
        <v>0</v>
      </c>
      <c r="Q48" s="71">
        <v>3.0754809999999999</v>
      </c>
      <c r="R48" s="71">
        <v>0.50581500000000001</v>
      </c>
      <c r="S48" s="71">
        <v>0.39281500000000003</v>
      </c>
      <c r="T48" s="71">
        <v>0.53427100000000005</v>
      </c>
      <c r="U48" s="71">
        <v>0.35131699999999999</v>
      </c>
      <c r="V48" s="71">
        <v>0</v>
      </c>
      <c r="W48" s="71">
        <v>0</v>
      </c>
      <c r="X48" s="71">
        <v>0</v>
      </c>
      <c r="Y48" s="71">
        <v>0</v>
      </c>
      <c r="Z48" s="71">
        <v>0</v>
      </c>
      <c r="AA48" s="71">
        <v>0</v>
      </c>
      <c r="AB48" s="71">
        <v>0</v>
      </c>
      <c r="AC48" s="71">
        <v>0</v>
      </c>
      <c r="AD48" s="71">
        <v>0</v>
      </c>
      <c r="AE48" s="71">
        <v>0</v>
      </c>
      <c r="AF48" s="71">
        <v>0</v>
      </c>
      <c r="AG48" s="71">
        <v>0</v>
      </c>
      <c r="AH48" s="71">
        <v>0</v>
      </c>
      <c r="AI48" s="71">
        <v>0</v>
      </c>
      <c r="AJ48" s="71">
        <v>0</v>
      </c>
      <c r="AK48" s="71">
        <v>0</v>
      </c>
      <c r="AL48" s="71">
        <v>0</v>
      </c>
      <c r="AM48" s="71">
        <v>0</v>
      </c>
      <c r="AN48" s="71">
        <v>0</v>
      </c>
      <c r="AO48" s="71">
        <v>0</v>
      </c>
      <c r="AP48" s="71">
        <v>0</v>
      </c>
      <c r="AQ48" s="71">
        <v>0</v>
      </c>
      <c r="AR48" s="71">
        <v>0</v>
      </c>
      <c r="AS48" s="71">
        <v>0</v>
      </c>
      <c r="AT48" s="71">
        <v>0</v>
      </c>
      <c r="AU48" s="71">
        <v>0</v>
      </c>
      <c r="AV48" s="71">
        <v>0</v>
      </c>
      <c r="AW48" s="71">
        <v>0</v>
      </c>
      <c r="AX48" s="71">
        <v>0</v>
      </c>
      <c r="AY48" s="71">
        <v>0</v>
      </c>
    </row>
    <row r="49" spans="1:51" ht="24" customHeight="1" thickBot="1">
      <c r="A49" s="75" t="s">
        <v>653</v>
      </c>
      <c r="B49" s="76" t="s">
        <v>163</v>
      </c>
      <c r="C49" s="75" t="s">
        <v>24</v>
      </c>
      <c r="D49" s="71">
        <v>212.02043999999998</v>
      </c>
      <c r="E49" s="71">
        <v>212.02043999999998</v>
      </c>
      <c r="F49" s="71">
        <v>0.2676102818032341</v>
      </c>
      <c r="G49" s="82">
        <v>174.21</v>
      </c>
      <c r="H49" s="78">
        <v>37.810439999999971</v>
      </c>
      <c r="I49" s="81">
        <v>19.09</v>
      </c>
      <c r="J49" s="71">
        <v>3.0702641778173494E-2</v>
      </c>
      <c r="K49" s="71">
        <v>212.02043999999998</v>
      </c>
      <c r="L49" s="71">
        <v>0.2676102818032341</v>
      </c>
      <c r="M49" s="71">
        <v>192.93043999999998</v>
      </c>
      <c r="N49" s="71">
        <v>301.36563999999993</v>
      </c>
      <c r="O49" s="71">
        <v>0.38038098518337188</v>
      </c>
      <c r="P49" s="71">
        <v>89.345199999999949</v>
      </c>
      <c r="Q49" s="71">
        <v>0.78662600000000005</v>
      </c>
      <c r="R49" s="71">
        <v>6.3405760000000004</v>
      </c>
      <c r="S49" s="71">
        <v>0.59432799999999997</v>
      </c>
      <c r="T49" s="71">
        <v>56.286019000000003</v>
      </c>
      <c r="U49" s="71">
        <v>7.6581999999999997E-2</v>
      </c>
      <c r="V49" s="71">
        <v>3.9295420000000001</v>
      </c>
      <c r="W49" s="71">
        <v>102.57966</v>
      </c>
      <c r="X49" s="71">
        <v>6.3039999999999997E-3</v>
      </c>
      <c r="Y49" s="71">
        <v>41.296709999999997</v>
      </c>
      <c r="Z49" s="71">
        <v>0</v>
      </c>
      <c r="AA49" s="71">
        <v>0.12409299999999999</v>
      </c>
      <c r="AB49" s="71">
        <v>0</v>
      </c>
      <c r="AC49" s="71">
        <v>0</v>
      </c>
      <c r="AD49" s="71">
        <v>0</v>
      </c>
      <c r="AE49" s="71">
        <v>0</v>
      </c>
      <c r="AF49" s="71">
        <v>0</v>
      </c>
      <c r="AG49" s="71">
        <v>0</v>
      </c>
      <c r="AH49" s="71">
        <v>0</v>
      </c>
      <c r="AI49" s="71">
        <v>0</v>
      </c>
      <c r="AJ49" s="71">
        <v>0</v>
      </c>
      <c r="AK49" s="71">
        <v>0</v>
      </c>
      <c r="AL49" s="71">
        <v>0</v>
      </c>
      <c r="AM49" s="71">
        <v>0</v>
      </c>
      <c r="AN49" s="71">
        <v>0</v>
      </c>
      <c r="AO49" s="71">
        <v>0</v>
      </c>
      <c r="AP49" s="71">
        <v>0</v>
      </c>
      <c r="AQ49" s="71">
        <v>0</v>
      </c>
      <c r="AR49" s="71">
        <v>0</v>
      </c>
      <c r="AS49" s="71">
        <v>0</v>
      </c>
      <c r="AT49" s="71">
        <v>0</v>
      </c>
      <c r="AU49" s="71">
        <v>0</v>
      </c>
      <c r="AV49" s="71">
        <v>0</v>
      </c>
      <c r="AW49" s="71">
        <v>0</v>
      </c>
      <c r="AX49" s="71">
        <v>0</v>
      </c>
      <c r="AY49" s="71">
        <v>0</v>
      </c>
    </row>
    <row r="50" spans="1:51" ht="30.6" customHeight="1" thickBot="1">
      <c r="A50" s="75" t="s">
        <v>653</v>
      </c>
      <c r="B50" s="76" t="s">
        <v>1815</v>
      </c>
      <c r="C50" s="75" t="s">
        <v>25</v>
      </c>
      <c r="D50" s="71">
        <v>0.52487899999999998</v>
      </c>
      <c r="E50" s="71">
        <v>0.52487899999999998</v>
      </c>
      <c r="F50" s="71">
        <v>6.6249752666582397E-4</v>
      </c>
      <c r="G50" s="82">
        <v>0.52</v>
      </c>
      <c r="H50" s="61">
        <v>4.8789999999999667E-3</v>
      </c>
      <c r="I50" s="81">
        <v>0.28000000000000003</v>
      </c>
      <c r="J50" s="71">
        <v>4.5032685688258667E-4</v>
      </c>
      <c r="K50" s="71">
        <v>0.52487899999999998</v>
      </c>
      <c r="L50" s="71">
        <v>6.6249752666582397E-4</v>
      </c>
      <c r="M50" s="71">
        <v>0.24487899999999996</v>
      </c>
      <c r="N50" s="71">
        <v>0.51487899999999998</v>
      </c>
      <c r="O50" s="71">
        <v>6.498756171082721E-4</v>
      </c>
      <c r="P50" s="71">
        <v>-1.0000000000000009E-2</v>
      </c>
      <c r="Q50" s="71">
        <v>0.41425800000000002</v>
      </c>
      <c r="R50" s="71">
        <v>2.4216000000000001E-2</v>
      </c>
      <c r="S50" s="71">
        <v>1.4341E-2</v>
      </c>
      <c r="T50" s="71">
        <v>0</v>
      </c>
      <c r="U50" s="71">
        <v>0</v>
      </c>
      <c r="V50" s="71">
        <v>0</v>
      </c>
      <c r="W50" s="71">
        <v>1.4201E-2</v>
      </c>
      <c r="X50" s="71">
        <v>0</v>
      </c>
      <c r="Y50" s="71">
        <v>1.7090000000000001E-2</v>
      </c>
      <c r="Z50" s="71">
        <v>0</v>
      </c>
      <c r="AA50" s="71">
        <v>0</v>
      </c>
      <c r="AB50" s="71">
        <v>4.0772999999999997E-2</v>
      </c>
      <c r="AC50" s="71">
        <v>0</v>
      </c>
      <c r="AD50" s="71">
        <v>0</v>
      </c>
      <c r="AE50" s="71">
        <v>0</v>
      </c>
      <c r="AF50" s="71">
        <v>0</v>
      </c>
      <c r="AG50" s="71">
        <v>0</v>
      </c>
      <c r="AH50" s="71">
        <v>0</v>
      </c>
      <c r="AI50" s="71">
        <v>0</v>
      </c>
      <c r="AJ50" s="71">
        <v>0</v>
      </c>
      <c r="AK50" s="71">
        <v>0</v>
      </c>
      <c r="AL50" s="71">
        <v>0</v>
      </c>
      <c r="AM50" s="71">
        <v>0</v>
      </c>
      <c r="AN50" s="71">
        <v>0</v>
      </c>
      <c r="AO50" s="71">
        <v>0</v>
      </c>
      <c r="AP50" s="71">
        <v>0</v>
      </c>
      <c r="AQ50" s="71">
        <v>0</v>
      </c>
      <c r="AR50" s="71">
        <v>0</v>
      </c>
      <c r="AS50" s="71">
        <v>0</v>
      </c>
      <c r="AT50" s="71">
        <v>0</v>
      </c>
      <c r="AU50" s="71">
        <v>0</v>
      </c>
      <c r="AV50" s="71">
        <v>0</v>
      </c>
      <c r="AW50" s="71">
        <v>0</v>
      </c>
      <c r="AX50" s="71">
        <v>0</v>
      </c>
      <c r="AY50" s="71">
        <v>0</v>
      </c>
    </row>
    <row r="51" spans="1:51" ht="24" hidden="1" customHeight="1" thickBot="1">
      <c r="A51" s="75" t="s">
        <v>653</v>
      </c>
      <c r="B51" s="76" t="s">
        <v>1671</v>
      </c>
      <c r="C51" s="75" t="s">
        <v>1672</v>
      </c>
      <c r="D51" s="71">
        <v>0</v>
      </c>
      <c r="E51" s="71">
        <v>0</v>
      </c>
      <c r="F51" s="71">
        <v>0</v>
      </c>
      <c r="G51" s="82"/>
      <c r="H51" s="61">
        <v>0</v>
      </c>
      <c r="I51" s="71"/>
      <c r="J51" s="71">
        <v>0</v>
      </c>
      <c r="K51" s="71">
        <v>0</v>
      </c>
      <c r="L51" s="71">
        <v>0</v>
      </c>
      <c r="M51" s="71">
        <v>0</v>
      </c>
      <c r="N51" s="71">
        <v>0</v>
      </c>
      <c r="O51" s="71">
        <v>0</v>
      </c>
      <c r="P51" s="71">
        <v>0</v>
      </c>
      <c r="Q51" s="71">
        <v>0</v>
      </c>
      <c r="R51" s="71">
        <v>0</v>
      </c>
      <c r="S51" s="71">
        <v>0</v>
      </c>
      <c r="T51" s="71">
        <v>0</v>
      </c>
      <c r="U51" s="71">
        <v>0</v>
      </c>
      <c r="V51" s="71">
        <v>0</v>
      </c>
      <c r="W51" s="71">
        <v>0</v>
      </c>
      <c r="X51" s="71">
        <v>0</v>
      </c>
      <c r="Y51" s="71">
        <v>0</v>
      </c>
      <c r="Z51" s="71">
        <v>0</v>
      </c>
      <c r="AA51" s="71">
        <v>0</v>
      </c>
      <c r="AB51" s="71">
        <v>0</v>
      </c>
      <c r="AC51" s="71">
        <v>0</v>
      </c>
      <c r="AD51" s="71">
        <v>0</v>
      </c>
      <c r="AE51" s="71">
        <v>0</v>
      </c>
      <c r="AF51" s="71">
        <v>0</v>
      </c>
      <c r="AG51" s="71">
        <v>0</v>
      </c>
      <c r="AH51" s="71">
        <v>0</v>
      </c>
      <c r="AI51" s="71">
        <v>0</v>
      </c>
      <c r="AJ51" s="71">
        <v>0</v>
      </c>
      <c r="AK51" s="71">
        <v>0</v>
      </c>
      <c r="AL51" s="71">
        <v>0</v>
      </c>
      <c r="AM51" s="71">
        <v>0</v>
      </c>
      <c r="AN51" s="71">
        <v>0</v>
      </c>
      <c r="AO51" s="71">
        <v>0</v>
      </c>
      <c r="AP51" s="71">
        <v>0</v>
      </c>
      <c r="AQ51" s="71">
        <v>0</v>
      </c>
      <c r="AR51" s="71">
        <v>0</v>
      </c>
      <c r="AS51" s="71">
        <v>0</v>
      </c>
      <c r="AT51" s="71">
        <v>0</v>
      </c>
      <c r="AU51" s="71">
        <v>0</v>
      </c>
      <c r="AV51" s="71">
        <v>0</v>
      </c>
      <c r="AW51" s="71">
        <v>0</v>
      </c>
      <c r="AX51" s="71">
        <v>0</v>
      </c>
      <c r="AY51" s="71">
        <v>0</v>
      </c>
    </row>
    <row r="52" spans="1:51" ht="24" customHeight="1" thickBot="1">
      <c r="A52" s="75" t="s">
        <v>653</v>
      </c>
      <c r="B52" s="76" t="s">
        <v>1816</v>
      </c>
      <c r="C52" s="75" t="s">
        <v>658</v>
      </c>
      <c r="D52" s="71">
        <v>3.7036250000000002</v>
      </c>
      <c r="E52" s="71">
        <v>3.7036250000000002</v>
      </c>
      <c r="F52" s="71">
        <v>4.6746819785087844E-3</v>
      </c>
      <c r="G52" s="82">
        <v>3.7</v>
      </c>
      <c r="H52" s="61">
        <v>3.6249999999999893E-3</v>
      </c>
      <c r="I52" s="81">
        <v>4.26</v>
      </c>
      <c r="J52" s="71">
        <v>6.8514014654279245E-3</v>
      </c>
      <c r="K52" s="71">
        <v>3.7036250000000002</v>
      </c>
      <c r="L52" s="71">
        <v>4.6746819785087844E-3</v>
      </c>
      <c r="M52" s="71">
        <v>-0.55637499999999962</v>
      </c>
      <c r="N52" s="71">
        <v>3.7036250000000002</v>
      </c>
      <c r="O52" s="71">
        <v>4.6746819785087844E-3</v>
      </c>
      <c r="P52" s="71">
        <v>0</v>
      </c>
      <c r="Q52" s="71">
        <v>0</v>
      </c>
      <c r="R52" s="71">
        <v>0</v>
      </c>
      <c r="S52" s="71">
        <v>0</v>
      </c>
      <c r="T52" s="71">
        <v>0</v>
      </c>
      <c r="U52" s="71">
        <v>0</v>
      </c>
      <c r="V52" s="71">
        <v>0</v>
      </c>
      <c r="W52" s="71">
        <v>3.7036250000000002</v>
      </c>
      <c r="X52" s="71">
        <v>0</v>
      </c>
      <c r="Y52" s="71">
        <v>0</v>
      </c>
      <c r="Z52" s="71">
        <v>0</v>
      </c>
      <c r="AA52" s="71">
        <v>0</v>
      </c>
      <c r="AB52" s="71">
        <v>0</v>
      </c>
      <c r="AC52" s="71">
        <v>0</v>
      </c>
      <c r="AD52" s="71">
        <v>0</v>
      </c>
      <c r="AE52" s="71">
        <v>0</v>
      </c>
      <c r="AF52" s="71">
        <v>0</v>
      </c>
      <c r="AG52" s="71">
        <v>0</v>
      </c>
      <c r="AH52" s="71">
        <v>0</v>
      </c>
      <c r="AI52" s="71">
        <v>0</v>
      </c>
      <c r="AJ52" s="71">
        <v>0</v>
      </c>
      <c r="AK52" s="71">
        <v>0</v>
      </c>
      <c r="AL52" s="71">
        <v>0</v>
      </c>
      <c r="AM52" s="71">
        <v>0</v>
      </c>
      <c r="AN52" s="71">
        <v>0</v>
      </c>
      <c r="AO52" s="71">
        <v>0</v>
      </c>
      <c r="AP52" s="71">
        <v>0</v>
      </c>
      <c r="AQ52" s="71">
        <v>0</v>
      </c>
      <c r="AR52" s="71">
        <v>0</v>
      </c>
      <c r="AS52" s="71">
        <v>0</v>
      </c>
      <c r="AT52" s="71">
        <v>0</v>
      </c>
      <c r="AU52" s="71">
        <v>0</v>
      </c>
      <c r="AV52" s="71">
        <v>0</v>
      </c>
      <c r="AW52" s="71">
        <v>0</v>
      </c>
      <c r="AX52" s="71">
        <v>0</v>
      </c>
      <c r="AY52" s="71">
        <v>0</v>
      </c>
    </row>
    <row r="53" spans="1:51" ht="24" customHeight="1" thickBot="1">
      <c r="A53" s="75" t="s">
        <v>653</v>
      </c>
      <c r="B53" s="76" t="s">
        <v>1817</v>
      </c>
      <c r="C53" s="75" t="s">
        <v>660</v>
      </c>
      <c r="D53" s="71">
        <v>2.218226</v>
      </c>
      <c r="E53" s="71">
        <v>2.218226</v>
      </c>
      <c r="F53" s="71">
        <v>2.7998247950209933E-3</v>
      </c>
      <c r="G53" s="82">
        <v>2.2200000000000002</v>
      </c>
      <c r="H53" s="61">
        <v>-1.7740000000001643E-3</v>
      </c>
      <c r="I53" s="81">
        <v>5.7</v>
      </c>
      <c r="J53" s="71">
        <v>9.167368157966942E-3</v>
      </c>
      <c r="K53" s="71">
        <v>2.218226</v>
      </c>
      <c r="L53" s="71">
        <v>2.7998247950209933E-3</v>
      </c>
      <c r="M53" s="71">
        <v>-3.4817740000000001</v>
      </c>
      <c r="N53" s="71">
        <v>2.218226</v>
      </c>
      <c r="O53" s="71">
        <v>2.7998247950209933E-3</v>
      </c>
      <c r="P53" s="71">
        <v>0</v>
      </c>
      <c r="Q53" s="71">
        <v>0</v>
      </c>
      <c r="R53" s="71">
        <v>0</v>
      </c>
      <c r="S53" s="71">
        <v>0</v>
      </c>
      <c r="T53" s="71">
        <v>0</v>
      </c>
      <c r="U53" s="71">
        <v>0</v>
      </c>
      <c r="V53" s="71">
        <v>2.218226</v>
      </c>
      <c r="W53" s="71">
        <v>0</v>
      </c>
      <c r="X53" s="71">
        <v>0</v>
      </c>
      <c r="Y53" s="71">
        <v>0</v>
      </c>
      <c r="Z53" s="71">
        <v>0</v>
      </c>
      <c r="AA53" s="71">
        <v>0</v>
      </c>
      <c r="AB53" s="71">
        <v>0</v>
      </c>
      <c r="AC53" s="71">
        <v>0</v>
      </c>
      <c r="AD53" s="71">
        <v>0</v>
      </c>
      <c r="AE53" s="71">
        <v>0</v>
      </c>
      <c r="AF53" s="71">
        <v>0</v>
      </c>
      <c r="AG53" s="71">
        <v>0</v>
      </c>
      <c r="AH53" s="71">
        <v>0</v>
      </c>
      <c r="AI53" s="71">
        <v>0</v>
      </c>
      <c r="AJ53" s="71">
        <v>0</v>
      </c>
      <c r="AK53" s="71">
        <v>0</v>
      </c>
      <c r="AL53" s="71">
        <v>0</v>
      </c>
      <c r="AM53" s="71">
        <v>0</v>
      </c>
      <c r="AN53" s="71">
        <v>0</v>
      </c>
      <c r="AO53" s="71">
        <v>0</v>
      </c>
      <c r="AP53" s="71">
        <v>0</v>
      </c>
      <c r="AQ53" s="71">
        <v>0</v>
      </c>
      <c r="AR53" s="71">
        <v>0</v>
      </c>
      <c r="AS53" s="71">
        <v>0</v>
      </c>
      <c r="AT53" s="71">
        <v>0</v>
      </c>
      <c r="AU53" s="71">
        <v>0</v>
      </c>
      <c r="AV53" s="71">
        <v>0</v>
      </c>
      <c r="AW53" s="71">
        <v>0</v>
      </c>
      <c r="AX53" s="71">
        <v>0</v>
      </c>
      <c r="AY53" s="71">
        <v>0</v>
      </c>
    </row>
    <row r="54" spans="1:51" ht="24" customHeight="1" thickBot="1">
      <c r="A54" s="75" t="s">
        <v>653</v>
      </c>
      <c r="B54" s="76" t="s">
        <v>661</v>
      </c>
      <c r="C54" s="75" t="s">
        <v>662</v>
      </c>
      <c r="D54" s="71">
        <v>0</v>
      </c>
      <c r="E54" s="71">
        <v>0</v>
      </c>
      <c r="F54" s="71">
        <v>0</v>
      </c>
      <c r="G54" s="82"/>
      <c r="H54" s="61">
        <v>0</v>
      </c>
      <c r="I54" s="81">
        <v>0.63</v>
      </c>
      <c r="J54" s="71">
        <v>1.0132354279858199E-3</v>
      </c>
      <c r="K54" s="71">
        <v>0</v>
      </c>
      <c r="L54" s="71">
        <v>0</v>
      </c>
      <c r="M54" s="71">
        <v>-0.63</v>
      </c>
      <c r="N54" s="71">
        <v>0</v>
      </c>
      <c r="O54" s="71">
        <v>0</v>
      </c>
      <c r="P54" s="71">
        <v>0</v>
      </c>
      <c r="Q54" s="71">
        <v>0</v>
      </c>
      <c r="R54" s="71">
        <v>0</v>
      </c>
      <c r="S54" s="71">
        <v>0</v>
      </c>
      <c r="T54" s="71">
        <v>0</v>
      </c>
      <c r="U54" s="71">
        <v>0</v>
      </c>
      <c r="V54" s="71">
        <v>0</v>
      </c>
      <c r="W54" s="71">
        <v>0</v>
      </c>
      <c r="X54" s="71">
        <v>0</v>
      </c>
      <c r="Y54" s="71">
        <v>0</v>
      </c>
      <c r="Z54" s="71">
        <v>0</v>
      </c>
      <c r="AA54" s="71">
        <v>0</v>
      </c>
      <c r="AB54" s="71">
        <v>0</v>
      </c>
      <c r="AC54" s="71">
        <v>0</v>
      </c>
      <c r="AD54" s="71">
        <v>0</v>
      </c>
      <c r="AE54" s="71">
        <v>0</v>
      </c>
      <c r="AF54" s="71">
        <v>0</v>
      </c>
      <c r="AG54" s="71">
        <v>0</v>
      </c>
      <c r="AH54" s="71">
        <v>0</v>
      </c>
      <c r="AI54" s="71">
        <v>0</v>
      </c>
      <c r="AJ54" s="71">
        <v>0</v>
      </c>
      <c r="AK54" s="71">
        <v>0</v>
      </c>
      <c r="AL54" s="71">
        <v>0</v>
      </c>
      <c r="AM54" s="71">
        <v>0</v>
      </c>
      <c r="AN54" s="71">
        <v>0</v>
      </c>
      <c r="AO54" s="71">
        <v>0</v>
      </c>
      <c r="AP54" s="71">
        <v>0</v>
      </c>
      <c r="AQ54" s="71">
        <v>0</v>
      </c>
      <c r="AR54" s="71">
        <v>0</v>
      </c>
      <c r="AS54" s="71">
        <v>0</v>
      </c>
      <c r="AT54" s="71">
        <v>0</v>
      </c>
      <c r="AU54" s="71">
        <v>0</v>
      </c>
      <c r="AV54" s="71">
        <v>0</v>
      </c>
      <c r="AW54" s="71">
        <v>0</v>
      </c>
      <c r="AX54" s="71">
        <v>0</v>
      </c>
      <c r="AY54" s="71">
        <v>0</v>
      </c>
    </row>
    <row r="55" spans="1:51" ht="29.4" customHeight="1" thickBot="1">
      <c r="A55" s="75" t="s">
        <v>653</v>
      </c>
      <c r="B55" s="76" t="s">
        <v>1818</v>
      </c>
      <c r="C55" s="75" t="s">
        <v>26</v>
      </c>
      <c r="D55" s="71">
        <v>116.50033000000002</v>
      </c>
      <c r="E55" s="71">
        <v>116.50033000000002</v>
      </c>
      <c r="F55" s="71">
        <v>0.14704566286849408</v>
      </c>
      <c r="G55" s="82">
        <v>116.5</v>
      </c>
      <c r="H55" s="61">
        <v>3.3000000001948138E-4</v>
      </c>
      <c r="I55" s="81">
        <v>122.52</v>
      </c>
      <c r="J55" s="71">
        <v>0.19705016609019468</v>
      </c>
      <c r="K55" s="71">
        <v>116.50033000000002</v>
      </c>
      <c r="L55" s="71">
        <v>0.14704566286849408</v>
      </c>
      <c r="M55" s="71">
        <v>-6.0196699999999765</v>
      </c>
      <c r="N55" s="71">
        <v>115.27503000000002</v>
      </c>
      <c r="O55" s="71">
        <v>0.14549910029040725</v>
      </c>
      <c r="P55" s="71">
        <v>-1.2253000000000043</v>
      </c>
      <c r="Q55" s="71">
        <v>8.6651260000000008</v>
      </c>
      <c r="R55" s="71">
        <v>12.514227</v>
      </c>
      <c r="S55" s="71">
        <v>11.957853999999999</v>
      </c>
      <c r="T55" s="71">
        <v>5.3637899999999998</v>
      </c>
      <c r="U55" s="71">
        <v>4.901859</v>
      </c>
      <c r="V55" s="71">
        <v>16.336627</v>
      </c>
      <c r="W55" s="71">
        <v>19.073799999999999</v>
      </c>
      <c r="X55" s="71">
        <v>7.0388260000000002</v>
      </c>
      <c r="Y55" s="71">
        <v>14.845166000000001</v>
      </c>
      <c r="Z55" s="71">
        <v>3.0736590000000001</v>
      </c>
      <c r="AA55" s="71">
        <v>8.33413</v>
      </c>
      <c r="AB55" s="71">
        <v>4.3952660000000003</v>
      </c>
      <c r="AC55" s="71">
        <v>0</v>
      </c>
      <c r="AD55" s="71">
        <v>0</v>
      </c>
      <c r="AE55" s="71">
        <v>0</v>
      </c>
      <c r="AF55" s="71">
        <v>0</v>
      </c>
      <c r="AG55" s="71">
        <v>0</v>
      </c>
      <c r="AH55" s="71">
        <v>0</v>
      </c>
      <c r="AI55" s="71">
        <v>0</v>
      </c>
      <c r="AJ55" s="71">
        <v>0</v>
      </c>
      <c r="AK55" s="71">
        <v>0</v>
      </c>
      <c r="AL55" s="71">
        <v>0</v>
      </c>
      <c r="AM55" s="71">
        <v>0</v>
      </c>
      <c r="AN55" s="71">
        <v>0</v>
      </c>
      <c r="AO55" s="71">
        <v>0</v>
      </c>
      <c r="AP55" s="71">
        <v>0</v>
      </c>
      <c r="AQ55" s="71">
        <v>0</v>
      </c>
      <c r="AR55" s="71">
        <v>0</v>
      </c>
      <c r="AS55" s="71">
        <v>0</v>
      </c>
      <c r="AT55" s="71">
        <v>0</v>
      </c>
      <c r="AU55" s="71">
        <v>0</v>
      </c>
      <c r="AV55" s="71">
        <v>0</v>
      </c>
      <c r="AW55" s="71">
        <v>0</v>
      </c>
      <c r="AX55" s="71">
        <v>0</v>
      </c>
      <c r="AY55" s="71">
        <v>0</v>
      </c>
    </row>
    <row r="56" spans="1:51" ht="33.6" hidden="1" customHeight="1" thickBot="1">
      <c r="A56" s="75" t="s">
        <v>653</v>
      </c>
      <c r="B56" s="76" t="s">
        <v>1673</v>
      </c>
      <c r="C56" s="75" t="s">
        <v>1674</v>
      </c>
      <c r="D56" s="71">
        <v>0</v>
      </c>
      <c r="E56" s="71">
        <v>0</v>
      </c>
      <c r="F56" s="71">
        <v>0</v>
      </c>
      <c r="G56" s="82"/>
      <c r="H56" s="61">
        <v>0</v>
      </c>
      <c r="I56" s="71"/>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1">
        <v>0</v>
      </c>
      <c r="AA56" s="71">
        <v>0</v>
      </c>
      <c r="AB56" s="71">
        <v>0</v>
      </c>
      <c r="AC56" s="71">
        <v>0</v>
      </c>
      <c r="AD56" s="71">
        <v>0</v>
      </c>
      <c r="AE56" s="71">
        <v>0</v>
      </c>
      <c r="AF56" s="71">
        <v>0</v>
      </c>
      <c r="AG56" s="71">
        <v>0</v>
      </c>
      <c r="AH56" s="71">
        <v>0</v>
      </c>
      <c r="AI56" s="71">
        <v>0</v>
      </c>
      <c r="AJ56" s="71">
        <v>0</v>
      </c>
      <c r="AK56" s="71">
        <v>0</v>
      </c>
      <c r="AL56" s="71">
        <v>0</v>
      </c>
      <c r="AM56" s="71">
        <v>0</v>
      </c>
      <c r="AN56" s="71">
        <v>0</v>
      </c>
      <c r="AO56" s="71">
        <v>0</v>
      </c>
      <c r="AP56" s="71">
        <v>0</v>
      </c>
      <c r="AQ56" s="71">
        <v>0</v>
      </c>
      <c r="AR56" s="71">
        <v>0</v>
      </c>
      <c r="AS56" s="71">
        <v>0</v>
      </c>
      <c r="AT56" s="71">
        <v>0</v>
      </c>
      <c r="AU56" s="71">
        <v>0</v>
      </c>
      <c r="AV56" s="71">
        <v>0</v>
      </c>
      <c r="AW56" s="71">
        <v>0</v>
      </c>
      <c r="AX56" s="71">
        <v>0</v>
      </c>
      <c r="AY56" s="71">
        <v>0</v>
      </c>
    </row>
    <row r="57" spans="1:51" ht="24" hidden="1" customHeight="1" thickBot="1">
      <c r="A57" s="75" t="s">
        <v>653</v>
      </c>
      <c r="B57" s="76" t="s">
        <v>1675</v>
      </c>
      <c r="C57" s="75" t="s">
        <v>1676</v>
      </c>
      <c r="D57" s="71">
        <v>0</v>
      </c>
      <c r="E57" s="71">
        <v>0</v>
      </c>
      <c r="F57" s="71">
        <v>0</v>
      </c>
      <c r="G57" s="82"/>
      <c r="H57" s="61">
        <v>0</v>
      </c>
      <c r="I57" s="71"/>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1">
        <v>0</v>
      </c>
      <c r="AA57" s="71">
        <v>0</v>
      </c>
      <c r="AB57" s="71">
        <v>0</v>
      </c>
      <c r="AC57" s="71">
        <v>0</v>
      </c>
      <c r="AD57" s="71">
        <v>0</v>
      </c>
      <c r="AE57" s="71">
        <v>0</v>
      </c>
      <c r="AF57" s="71">
        <v>0</v>
      </c>
      <c r="AG57" s="71">
        <v>0</v>
      </c>
      <c r="AH57" s="71">
        <v>0</v>
      </c>
      <c r="AI57" s="71">
        <v>0</v>
      </c>
      <c r="AJ57" s="71">
        <v>0</v>
      </c>
      <c r="AK57" s="71">
        <v>0</v>
      </c>
      <c r="AL57" s="71">
        <v>0</v>
      </c>
      <c r="AM57" s="71">
        <v>0</v>
      </c>
      <c r="AN57" s="71">
        <v>0</v>
      </c>
      <c r="AO57" s="71">
        <v>0</v>
      </c>
      <c r="AP57" s="71">
        <v>0</v>
      </c>
      <c r="AQ57" s="71">
        <v>0</v>
      </c>
      <c r="AR57" s="71">
        <v>0</v>
      </c>
      <c r="AS57" s="71">
        <v>0</v>
      </c>
      <c r="AT57" s="71">
        <v>0</v>
      </c>
      <c r="AU57" s="71">
        <v>0</v>
      </c>
      <c r="AV57" s="71">
        <v>0</v>
      </c>
      <c r="AW57" s="71">
        <v>0</v>
      </c>
      <c r="AX57" s="71">
        <v>0</v>
      </c>
      <c r="AY57" s="71">
        <v>0</v>
      </c>
    </row>
    <row r="58" spans="1:51" ht="24" customHeight="1" thickBot="1">
      <c r="A58" s="75" t="s">
        <v>653</v>
      </c>
      <c r="B58" s="76" t="s">
        <v>534</v>
      </c>
      <c r="C58" s="75" t="s">
        <v>535</v>
      </c>
      <c r="D58" s="71">
        <v>0.90220600000000006</v>
      </c>
      <c r="E58" s="71">
        <v>0.90220600000000006</v>
      </c>
      <c r="F58" s="71">
        <v>1.1387562534280595E-3</v>
      </c>
      <c r="G58" s="82">
        <v>0.9</v>
      </c>
      <c r="H58" s="61">
        <v>2.2060000000000413E-3</v>
      </c>
      <c r="I58" s="81">
        <v>5.52</v>
      </c>
      <c r="J58" s="71">
        <v>8.8778723213995651E-3</v>
      </c>
      <c r="K58" s="71">
        <v>0.90220600000000006</v>
      </c>
      <c r="L58" s="71">
        <v>1.1387562534280595E-3</v>
      </c>
      <c r="M58" s="71">
        <v>-4.617794</v>
      </c>
      <c r="N58" s="71">
        <v>0.9422060000000001</v>
      </c>
      <c r="O58" s="71">
        <v>1.1892438916582667E-3</v>
      </c>
      <c r="P58" s="71">
        <v>4.0000000000000036E-2</v>
      </c>
      <c r="Q58" s="71">
        <v>0.61801899999999999</v>
      </c>
      <c r="R58" s="71">
        <v>0</v>
      </c>
      <c r="S58" s="71">
        <v>0.13758699999999999</v>
      </c>
      <c r="T58" s="71">
        <v>0.14660000000000001</v>
      </c>
      <c r="U58" s="71">
        <v>0</v>
      </c>
      <c r="V58" s="71">
        <v>0</v>
      </c>
      <c r="W58" s="71">
        <v>0</v>
      </c>
      <c r="X58" s="71">
        <v>0</v>
      </c>
      <c r="Y58" s="71">
        <v>0</v>
      </c>
      <c r="Z58" s="71">
        <v>0</v>
      </c>
      <c r="AA58" s="71">
        <v>0</v>
      </c>
      <c r="AB58" s="71">
        <v>0</v>
      </c>
      <c r="AC58" s="71">
        <v>0</v>
      </c>
      <c r="AD58" s="71">
        <v>0</v>
      </c>
      <c r="AE58" s="71">
        <v>0</v>
      </c>
      <c r="AF58" s="71">
        <v>0</v>
      </c>
      <c r="AG58" s="71">
        <v>0</v>
      </c>
      <c r="AH58" s="71">
        <v>0</v>
      </c>
      <c r="AI58" s="71">
        <v>0</v>
      </c>
      <c r="AJ58" s="71">
        <v>0</v>
      </c>
      <c r="AK58" s="71">
        <v>0</v>
      </c>
      <c r="AL58" s="71">
        <v>0</v>
      </c>
      <c r="AM58" s="71">
        <v>0</v>
      </c>
      <c r="AN58" s="71">
        <v>0</v>
      </c>
      <c r="AO58" s="71">
        <v>0</v>
      </c>
      <c r="AP58" s="71">
        <v>0</v>
      </c>
      <c r="AQ58" s="71">
        <v>0</v>
      </c>
      <c r="AR58" s="71">
        <v>0</v>
      </c>
      <c r="AS58" s="71">
        <v>0</v>
      </c>
      <c r="AT58" s="71">
        <v>0</v>
      </c>
      <c r="AU58" s="71">
        <v>0</v>
      </c>
      <c r="AV58" s="71">
        <v>0</v>
      </c>
      <c r="AW58" s="71">
        <v>0</v>
      </c>
      <c r="AX58" s="71">
        <v>0</v>
      </c>
      <c r="AY58" s="71">
        <v>0</v>
      </c>
    </row>
    <row r="59" spans="1:51" s="52" customFormat="1" ht="24" customHeight="1" thickBot="1">
      <c r="A59" s="75" t="s">
        <v>339</v>
      </c>
      <c r="B59" s="76" t="s">
        <v>664</v>
      </c>
      <c r="C59" s="75" t="s">
        <v>665</v>
      </c>
      <c r="D59" s="71">
        <v>0</v>
      </c>
      <c r="E59" s="71">
        <v>0</v>
      </c>
      <c r="F59" s="71">
        <v>0</v>
      </c>
      <c r="G59" s="72"/>
      <c r="H59" s="61">
        <v>0</v>
      </c>
      <c r="I59" s="71"/>
      <c r="J59" s="71">
        <v>0</v>
      </c>
      <c r="K59" s="71">
        <v>0</v>
      </c>
      <c r="L59" s="71">
        <v>0</v>
      </c>
      <c r="M59" s="71">
        <v>0</v>
      </c>
      <c r="N59" s="71">
        <v>0</v>
      </c>
      <c r="O59" s="71">
        <v>0</v>
      </c>
      <c r="P59" s="71">
        <v>0</v>
      </c>
      <c r="Q59" s="71">
        <v>0</v>
      </c>
      <c r="R59" s="71">
        <v>0</v>
      </c>
      <c r="S59" s="71">
        <v>0</v>
      </c>
      <c r="T59" s="71">
        <v>0</v>
      </c>
      <c r="U59" s="71">
        <v>0</v>
      </c>
      <c r="V59" s="71">
        <v>0</v>
      </c>
      <c r="W59" s="71">
        <v>0</v>
      </c>
      <c r="X59" s="71">
        <v>0</v>
      </c>
      <c r="Y59" s="71">
        <v>0</v>
      </c>
      <c r="Z59" s="71">
        <v>0</v>
      </c>
      <c r="AA59" s="71">
        <v>0</v>
      </c>
      <c r="AB59" s="71">
        <v>0</v>
      </c>
      <c r="AC59" s="71">
        <v>0</v>
      </c>
      <c r="AD59" s="71">
        <v>0</v>
      </c>
      <c r="AE59" s="71">
        <v>0</v>
      </c>
      <c r="AF59" s="71">
        <v>0</v>
      </c>
      <c r="AG59" s="71">
        <v>0</v>
      </c>
      <c r="AH59" s="71">
        <v>0</v>
      </c>
      <c r="AI59" s="71">
        <v>0</v>
      </c>
      <c r="AJ59" s="71">
        <v>0</v>
      </c>
      <c r="AK59" s="71">
        <v>0</v>
      </c>
      <c r="AL59" s="71">
        <v>0</v>
      </c>
      <c r="AM59" s="71">
        <v>0</v>
      </c>
      <c r="AN59" s="71">
        <v>0</v>
      </c>
      <c r="AO59" s="71">
        <v>0</v>
      </c>
      <c r="AP59" s="71">
        <v>0</v>
      </c>
      <c r="AQ59" s="71">
        <v>0</v>
      </c>
      <c r="AR59" s="71">
        <v>0</v>
      </c>
      <c r="AS59" s="71">
        <v>0</v>
      </c>
      <c r="AT59" s="71">
        <v>0</v>
      </c>
      <c r="AU59" s="71">
        <v>0</v>
      </c>
      <c r="AV59" s="71">
        <v>0</v>
      </c>
      <c r="AW59" s="71">
        <v>0</v>
      </c>
      <c r="AX59" s="71">
        <v>0</v>
      </c>
      <c r="AY59" s="71">
        <v>0</v>
      </c>
    </row>
    <row r="60" spans="1:51" ht="24" customHeight="1" thickBot="1">
      <c r="A60" s="75" t="s">
        <v>340</v>
      </c>
      <c r="B60" s="76" t="s">
        <v>1677</v>
      </c>
      <c r="C60" s="75" t="s">
        <v>212</v>
      </c>
      <c r="D60" s="71">
        <v>0</v>
      </c>
      <c r="E60" s="71">
        <v>0</v>
      </c>
      <c r="F60" s="71">
        <v>0</v>
      </c>
      <c r="G60" s="72"/>
      <c r="H60" s="61">
        <v>0</v>
      </c>
      <c r="I60" s="81">
        <v>7.26</v>
      </c>
      <c r="J60" s="71">
        <v>1.1676332074884209E-2</v>
      </c>
      <c r="K60" s="71">
        <v>0</v>
      </c>
      <c r="L60" s="71">
        <v>0</v>
      </c>
      <c r="M60" s="71">
        <v>-7.26</v>
      </c>
      <c r="N60" s="71">
        <v>0</v>
      </c>
      <c r="O60" s="71">
        <v>0</v>
      </c>
      <c r="P60" s="71">
        <v>0</v>
      </c>
      <c r="Q60" s="71">
        <v>0</v>
      </c>
      <c r="R60" s="71">
        <v>0</v>
      </c>
      <c r="S60" s="71">
        <v>0</v>
      </c>
      <c r="T60" s="71">
        <v>0</v>
      </c>
      <c r="U60" s="71">
        <v>0</v>
      </c>
      <c r="V60" s="71">
        <v>0</v>
      </c>
      <c r="W60" s="71">
        <v>0</v>
      </c>
      <c r="X60" s="71">
        <v>0</v>
      </c>
      <c r="Y60" s="71">
        <v>0</v>
      </c>
      <c r="Z60" s="71">
        <v>0</v>
      </c>
      <c r="AA60" s="71">
        <v>0</v>
      </c>
      <c r="AB60" s="71">
        <v>0</v>
      </c>
      <c r="AC60" s="71">
        <v>0</v>
      </c>
      <c r="AD60" s="71">
        <v>0</v>
      </c>
      <c r="AE60" s="71">
        <v>0</v>
      </c>
      <c r="AF60" s="71">
        <v>0</v>
      </c>
      <c r="AG60" s="71">
        <v>0</v>
      </c>
      <c r="AH60" s="71">
        <v>0</v>
      </c>
      <c r="AI60" s="71">
        <v>0</v>
      </c>
      <c r="AJ60" s="71">
        <v>0</v>
      </c>
      <c r="AK60" s="71">
        <v>0</v>
      </c>
      <c r="AL60" s="71">
        <v>0</v>
      </c>
      <c r="AM60" s="71">
        <v>0</v>
      </c>
      <c r="AN60" s="71">
        <v>0</v>
      </c>
      <c r="AO60" s="71">
        <v>0</v>
      </c>
      <c r="AP60" s="71">
        <v>0</v>
      </c>
      <c r="AQ60" s="71">
        <v>0</v>
      </c>
      <c r="AR60" s="71">
        <v>0</v>
      </c>
      <c r="AS60" s="71">
        <v>0</v>
      </c>
      <c r="AT60" s="71">
        <v>0</v>
      </c>
      <c r="AU60" s="71">
        <v>0</v>
      </c>
      <c r="AV60" s="71">
        <v>0</v>
      </c>
      <c r="AW60" s="71">
        <v>0</v>
      </c>
      <c r="AX60" s="71">
        <v>0</v>
      </c>
      <c r="AY60" s="71">
        <v>0</v>
      </c>
    </row>
    <row r="61" spans="1:51" ht="38.4" customHeight="1" thickBot="1">
      <c r="A61" s="75" t="s">
        <v>666</v>
      </c>
      <c r="B61" s="76" t="s">
        <v>195</v>
      </c>
      <c r="C61" s="75" t="s">
        <v>194</v>
      </c>
      <c r="D61" s="71">
        <v>2.2304309999999998</v>
      </c>
      <c r="E61" s="71">
        <v>2.2304309999999998</v>
      </c>
      <c r="F61" s="71">
        <v>2.8152298356359851E-3</v>
      </c>
      <c r="G61" s="72">
        <v>2.2400000000000002</v>
      </c>
      <c r="H61" s="61">
        <v>-9.5690000000003828E-3</v>
      </c>
      <c r="I61" s="71"/>
      <c r="J61" s="71">
        <v>0</v>
      </c>
      <c r="K61" s="71">
        <v>2.2304309999999998</v>
      </c>
      <c r="L61" s="71">
        <v>2.8152298356359851E-3</v>
      </c>
      <c r="M61" s="71">
        <v>2.2304309999999998</v>
      </c>
      <c r="N61" s="71">
        <v>2.4854310000000002</v>
      </c>
      <c r="O61" s="71">
        <v>3.1370885293535568E-3</v>
      </c>
      <c r="P61" s="71">
        <v>0.25500000000000034</v>
      </c>
      <c r="Q61" s="71">
        <v>2.2304309999999998</v>
      </c>
      <c r="R61" s="71">
        <v>0</v>
      </c>
      <c r="S61" s="71">
        <v>0</v>
      </c>
      <c r="T61" s="71">
        <v>0</v>
      </c>
      <c r="U61" s="71">
        <v>0</v>
      </c>
      <c r="V61" s="71">
        <v>0</v>
      </c>
      <c r="W61" s="71">
        <v>0</v>
      </c>
      <c r="X61" s="71">
        <v>0</v>
      </c>
      <c r="Y61" s="71">
        <v>0</v>
      </c>
      <c r="Z61" s="71">
        <v>0</v>
      </c>
      <c r="AA61" s="71">
        <v>0</v>
      </c>
      <c r="AB61" s="71">
        <v>0</v>
      </c>
      <c r="AC61" s="71">
        <v>0</v>
      </c>
      <c r="AD61" s="71">
        <v>0</v>
      </c>
      <c r="AE61" s="71">
        <v>0</v>
      </c>
      <c r="AF61" s="71">
        <v>0</v>
      </c>
      <c r="AG61" s="71">
        <v>0</v>
      </c>
      <c r="AH61" s="71">
        <v>0</v>
      </c>
      <c r="AI61" s="71">
        <v>0</v>
      </c>
      <c r="AJ61" s="71">
        <v>0</v>
      </c>
      <c r="AK61" s="71">
        <v>0</v>
      </c>
      <c r="AL61" s="71">
        <v>0</v>
      </c>
      <c r="AM61" s="71">
        <v>0</v>
      </c>
      <c r="AN61" s="71">
        <v>0</v>
      </c>
      <c r="AO61" s="71">
        <v>0</v>
      </c>
      <c r="AP61" s="71">
        <v>0</v>
      </c>
      <c r="AQ61" s="71">
        <v>0</v>
      </c>
      <c r="AR61" s="71">
        <v>0</v>
      </c>
      <c r="AS61" s="71">
        <v>0</v>
      </c>
      <c r="AT61" s="71">
        <v>0</v>
      </c>
      <c r="AU61" s="71">
        <v>0</v>
      </c>
      <c r="AV61" s="71">
        <v>0</v>
      </c>
      <c r="AW61" s="71">
        <v>0</v>
      </c>
      <c r="AX61" s="71">
        <v>0</v>
      </c>
      <c r="AY61" s="71">
        <v>0</v>
      </c>
    </row>
    <row r="62" spans="1:51" ht="24" customHeight="1" thickBot="1">
      <c r="A62" s="75" t="s">
        <v>668</v>
      </c>
      <c r="B62" s="76" t="s">
        <v>184</v>
      </c>
      <c r="C62" s="75" t="s">
        <v>27</v>
      </c>
      <c r="D62" s="71">
        <v>441.83152200000001</v>
      </c>
      <c r="E62" s="71">
        <v>441.83152200000001</v>
      </c>
      <c r="F62" s="71">
        <v>0.55767575103594658</v>
      </c>
      <c r="G62" s="72">
        <v>440.87</v>
      </c>
      <c r="H62" s="78">
        <v>0.96152200000000221</v>
      </c>
      <c r="I62" s="81">
        <v>858.38</v>
      </c>
      <c r="J62" s="71">
        <v>1.3805413121816954</v>
      </c>
      <c r="K62" s="71">
        <v>441.83152200000001</v>
      </c>
      <c r="L62" s="71">
        <v>0.55767575103594658</v>
      </c>
      <c r="M62" s="71">
        <v>-416.54847799999999</v>
      </c>
      <c r="N62" s="71">
        <v>452.20652200000001</v>
      </c>
      <c r="O62" s="71">
        <v>0.57077098220190658</v>
      </c>
      <c r="P62" s="71">
        <v>10.375</v>
      </c>
      <c r="Q62" s="71">
        <v>0</v>
      </c>
      <c r="R62" s="71">
        <v>80.305396000000002</v>
      </c>
      <c r="S62" s="71">
        <v>97.442677000000003</v>
      </c>
      <c r="T62" s="71">
        <v>18.986398999999999</v>
      </c>
      <c r="U62" s="71">
        <v>20.072497000000002</v>
      </c>
      <c r="V62" s="71">
        <v>42.337322</v>
      </c>
      <c r="W62" s="71">
        <v>67.777962000000002</v>
      </c>
      <c r="X62" s="71">
        <v>25.975251</v>
      </c>
      <c r="Y62" s="71">
        <v>28.708379999999998</v>
      </c>
      <c r="Z62" s="71">
        <v>18.523327999999999</v>
      </c>
      <c r="AA62" s="71">
        <v>35.667794999999998</v>
      </c>
      <c r="AB62" s="71">
        <v>6.0345149999999999</v>
      </c>
      <c r="AC62" s="71">
        <v>0</v>
      </c>
      <c r="AD62" s="71">
        <v>0</v>
      </c>
      <c r="AE62" s="71">
        <v>0</v>
      </c>
      <c r="AF62" s="71">
        <v>0</v>
      </c>
      <c r="AG62" s="71">
        <v>0</v>
      </c>
      <c r="AH62" s="71">
        <v>0</v>
      </c>
      <c r="AI62" s="71">
        <v>0</v>
      </c>
      <c r="AJ62" s="71">
        <v>0</v>
      </c>
      <c r="AK62" s="71">
        <v>0</v>
      </c>
      <c r="AL62" s="71">
        <v>0</v>
      </c>
      <c r="AM62" s="71">
        <v>0</v>
      </c>
      <c r="AN62" s="71">
        <v>0</v>
      </c>
      <c r="AO62" s="71">
        <v>0</v>
      </c>
      <c r="AP62" s="71">
        <v>0</v>
      </c>
      <c r="AQ62" s="71">
        <v>0</v>
      </c>
      <c r="AR62" s="71">
        <v>0</v>
      </c>
      <c r="AS62" s="71">
        <v>0</v>
      </c>
      <c r="AT62" s="71">
        <v>0</v>
      </c>
      <c r="AU62" s="71">
        <v>0</v>
      </c>
      <c r="AV62" s="71">
        <v>0</v>
      </c>
      <c r="AW62" s="71">
        <v>0</v>
      </c>
      <c r="AX62" s="71">
        <v>0</v>
      </c>
      <c r="AY62" s="71">
        <v>0</v>
      </c>
    </row>
    <row r="63" spans="1:51" ht="24" customHeight="1" thickBot="1">
      <c r="A63" s="75" t="s">
        <v>734</v>
      </c>
      <c r="B63" s="76" t="s">
        <v>188</v>
      </c>
      <c r="C63" s="75" t="s">
        <v>28</v>
      </c>
      <c r="D63" s="71">
        <v>55.495649999999998</v>
      </c>
      <c r="E63" s="71">
        <v>55.495649999999998</v>
      </c>
      <c r="F63" s="71">
        <v>7.0046107513755035E-2</v>
      </c>
      <c r="G63" s="72">
        <v>54.63</v>
      </c>
      <c r="H63" s="78">
        <v>0.86564999999999515</v>
      </c>
      <c r="I63" s="81">
        <v>116.19</v>
      </c>
      <c r="J63" s="71">
        <v>0.18686956250424192</v>
      </c>
      <c r="K63" s="71">
        <v>55.495649999999998</v>
      </c>
      <c r="L63" s="71">
        <v>7.0046107513755035E-2</v>
      </c>
      <c r="M63" s="71">
        <v>-60.69435</v>
      </c>
      <c r="N63" s="71">
        <v>58.773289999999996</v>
      </c>
      <c r="O63" s="71">
        <v>7.4183115077976453E-2</v>
      </c>
      <c r="P63" s="71">
        <v>3.2776399999999981</v>
      </c>
      <c r="Q63" s="71">
        <v>55.495649999999998</v>
      </c>
      <c r="R63" s="71">
        <v>0</v>
      </c>
      <c r="S63" s="71">
        <v>0</v>
      </c>
      <c r="T63" s="71">
        <v>0</v>
      </c>
      <c r="U63" s="71">
        <v>0</v>
      </c>
      <c r="V63" s="71">
        <v>0</v>
      </c>
      <c r="W63" s="71">
        <v>0</v>
      </c>
      <c r="X63" s="71">
        <v>0</v>
      </c>
      <c r="Y63" s="71">
        <v>0</v>
      </c>
      <c r="Z63" s="71">
        <v>0</v>
      </c>
      <c r="AA63" s="71">
        <v>0</v>
      </c>
      <c r="AB63" s="71">
        <v>0</v>
      </c>
      <c r="AC63" s="71">
        <v>0</v>
      </c>
      <c r="AD63" s="71">
        <v>0</v>
      </c>
      <c r="AE63" s="71">
        <v>0</v>
      </c>
      <c r="AF63" s="71">
        <v>0</v>
      </c>
      <c r="AG63" s="71">
        <v>0</v>
      </c>
      <c r="AH63" s="71">
        <v>0</v>
      </c>
      <c r="AI63" s="71">
        <v>0</v>
      </c>
      <c r="AJ63" s="71">
        <v>0</v>
      </c>
      <c r="AK63" s="71">
        <v>0</v>
      </c>
      <c r="AL63" s="71">
        <v>0</v>
      </c>
      <c r="AM63" s="71">
        <v>0</v>
      </c>
      <c r="AN63" s="71">
        <v>0</v>
      </c>
      <c r="AO63" s="71">
        <v>0</v>
      </c>
      <c r="AP63" s="71">
        <v>0</v>
      </c>
      <c r="AQ63" s="71">
        <v>0</v>
      </c>
      <c r="AR63" s="71">
        <v>0</v>
      </c>
      <c r="AS63" s="71">
        <v>0</v>
      </c>
      <c r="AT63" s="71">
        <v>0</v>
      </c>
      <c r="AU63" s="71">
        <v>0</v>
      </c>
      <c r="AV63" s="71">
        <v>0</v>
      </c>
      <c r="AW63" s="71">
        <v>0</v>
      </c>
      <c r="AX63" s="71">
        <v>0</v>
      </c>
      <c r="AY63" s="71">
        <v>0</v>
      </c>
    </row>
    <row r="64" spans="1:51" ht="24" customHeight="1" thickBot="1">
      <c r="A64" s="75" t="s">
        <v>736</v>
      </c>
      <c r="B64" s="76" t="s">
        <v>667</v>
      </c>
      <c r="C64" s="75" t="s">
        <v>29</v>
      </c>
      <c r="D64" s="71">
        <v>6.8607360000000002</v>
      </c>
      <c r="E64" s="71">
        <v>6.8607360000000002</v>
      </c>
      <c r="F64" s="71">
        <v>8.6595589290239822E-3</v>
      </c>
      <c r="G64" s="72">
        <v>6.69</v>
      </c>
      <c r="H64" s="61">
        <v>0.17073599999999978</v>
      </c>
      <c r="I64" s="81">
        <v>23.18</v>
      </c>
      <c r="J64" s="71">
        <v>3.7280630509065563E-2</v>
      </c>
      <c r="K64" s="71">
        <v>6.8607360000000002</v>
      </c>
      <c r="L64" s="71">
        <v>8.6595589290239822E-3</v>
      </c>
      <c r="M64" s="71">
        <v>-16.319264</v>
      </c>
      <c r="N64" s="71">
        <v>6.2308360000000009</v>
      </c>
      <c r="O64" s="71">
        <v>7.8645048459937937E-3</v>
      </c>
      <c r="P64" s="71">
        <v>-0.62989999999999924</v>
      </c>
      <c r="Q64" s="71">
        <v>2.4413830000000001</v>
      </c>
      <c r="R64" s="71">
        <v>0.59177500000000005</v>
      </c>
      <c r="S64" s="71">
        <v>0.119836</v>
      </c>
      <c r="T64" s="71">
        <v>0.20172000000000001</v>
      </c>
      <c r="U64" s="71">
        <v>0.59177000000000002</v>
      </c>
      <c r="V64" s="71">
        <v>0.25618800000000003</v>
      </c>
      <c r="W64" s="71">
        <v>0.27684799999999998</v>
      </c>
      <c r="X64" s="71">
        <v>0.57652000000000003</v>
      </c>
      <c r="Y64" s="71">
        <v>0.166684</v>
      </c>
      <c r="Z64" s="71">
        <v>0.72752700000000003</v>
      </c>
      <c r="AA64" s="71">
        <v>0.388241</v>
      </c>
      <c r="AB64" s="71">
        <v>0.52224400000000004</v>
      </c>
      <c r="AC64" s="71">
        <v>0</v>
      </c>
      <c r="AD64" s="71">
        <v>0</v>
      </c>
      <c r="AE64" s="71">
        <v>0</v>
      </c>
      <c r="AF64" s="71">
        <v>0</v>
      </c>
      <c r="AG64" s="71">
        <v>0</v>
      </c>
      <c r="AH64" s="71">
        <v>0</v>
      </c>
      <c r="AI64" s="71">
        <v>0</v>
      </c>
      <c r="AJ64" s="71">
        <v>0</v>
      </c>
      <c r="AK64" s="71">
        <v>0</v>
      </c>
      <c r="AL64" s="71">
        <v>0</v>
      </c>
      <c r="AM64" s="71">
        <v>0</v>
      </c>
      <c r="AN64" s="71">
        <v>0</v>
      </c>
      <c r="AO64" s="71">
        <v>0</v>
      </c>
      <c r="AP64" s="71">
        <v>0</v>
      </c>
      <c r="AQ64" s="71">
        <v>0</v>
      </c>
      <c r="AR64" s="71">
        <v>0</v>
      </c>
      <c r="AS64" s="71">
        <v>0</v>
      </c>
      <c r="AT64" s="71">
        <v>0</v>
      </c>
      <c r="AU64" s="71">
        <v>0</v>
      </c>
      <c r="AV64" s="71">
        <v>0</v>
      </c>
      <c r="AW64" s="71">
        <v>0</v>
      </c>
      <c r="AX64" s="71">
        <v>0</v>
      </c>
      <c r="AY64" s="71">
        <v>0</v>
      </c>
    </row>
    <row r="65" spans="1:51" ht="32.4" customHeight="1" thickBot="1">
      <c r="A65" s="75" t="s">
        <v>1678</v>
      </c>
      <c r="B65" s="76" t="s">
        <v>669</v>
      </c>
      <c r="C65" s="75" t="s">
        <v>670</v>
      </c>
      <c r="D65" s="71">
        <v>2.8317180000000004</v>
      </c>
      <c r="E65" s="71">
        <v>2.8317180000000004</v>
      </c>
      <c r="F65" s="71">
        <v>3.5741688488491515E-3</v>
      </c>
      <c r="G65" s="72">
        <v>3.01</v>
      </c>
      <c r="H65" s="61">
        <v>-0.17828199999999939</v>
      </c>
      <c r="I65" s="71"/>
      <c r="J65" s="71">
        <v>0</v>
      </c>
      <c r="K65" s="71">
        <v>2.8317180000000004</v>
      </c>
      <c r="L65" s="71">
        <v>3.5741688488491515E-3</v>
      </c>
      <c r="M65" s="71">
        <v>2.8317180000000004</v>
      </c>
      <c r="N65" s="71">
        <v>2.8317180000000004</v>
      </c>
      <c r="O65" s="71">
        <v>3.5741688488491515E-3</v>
      </c>
      <c r="P65" s="71">
        <v>0</v>
      </c>
      <c r="Q65" s="71">
        <v>1.5671040000000001</v>
      </c>
      <c r="R65" s="71">
        <v>0.153086</v>
      </c>
      <c r="S65" s="71">
        <v>0</v>
      </c>
      <c r="T65" s="71">
        <v>0</v>
      </c>
      <c r="U65" s="71">
        <v>0</v>
      </c>
      <c r="V65" s="71">
        <v>0.46336899999999998</v>
      </c>
      <c r="W65" s="71">
        <v>0.56460299999999997</v>
      </c>
      <c r="X65" s="71">
        <v>0</v>
      </c>
      <c r="Y65" s="71">
        <v>0</v>
      </c>
      <c r="Z65" s="71">
        <v>0</v>
      </c>
      <c r="AA65" s="71">
        <v>8.3556000000000005E-2</v>
      </c>
      <c r="AB65" s="71">
        <v>0</v>
      </c>
      <c r="AC65" s="71">
        <v>0</v>
      </c>
      <c r="AD65" s="71">
        <v>0</v>
      </c>
      <c r="AE65" s="71">
        <v>0</v>
      </c>
      <c r="AF65" s="71">
        <v>0</v>
      </c>
      <c r="AG65" s="71">
        <v>0</v>
      </c>
      <c r="AH65" s="71">
        <v>0</v>
      </c>
      <c r="AI65" s="71">
        <v>0</v>
      </c>
      <c r="AJ65" s="71">
        <v>0</v>
      </c>
      <c r="AK65" s="71">
        <v>0</v>
      </c>
      <c r="AL65" s="71">
        <v>0</v>
      </c>
      <c r="AM65" s="71">
        <v>0</v>
      </c>
      <c r="AN65" s="71">
        <v>0</v>
      </c>
      <c r="AO65" s="71">
        <v>0</v>
      </c>
      <c r="AP65" s="71">
        <v>0</v>
      </c>
      <c r="AQ65" s="71">
        <v>0</v>
      </c>
      <c r="AR65" s="71">
        <v>0</v>
      </c>
      <c r="AS65" s="71">
        <v>0</v>
      </c>
      <c r="AT65" s="71">
        <v>0</v>
      </c>
      <c r="AU65" s="71">
        <v>0</v>
      </c>
      <c r="AV65" s="71">
        <v>0</v>
      </c>
      <c r="AW65" s="71">
        <v>0</v>
      </c>
      <c r="AX65" s="71">
        <v>0</v>
      </c>
      <c r="AY65" s="71">
        <v>0</v>
      </c>
    </row>
    <row r="66" spans="1:51" ht="24" customHeight="1" thickBot="1">
      <c r="A66" s="75" t="s">
        <v>1679</v>
      </c>
      <c r="B66" s="76" t="s">
        <v>1657</v>
      </c>
      <c r="C66" s="75" t="s">
        <v>1658</v>
      </c>
      <c r="D66" s="71"/>
      <c r="E66" s="71"/>
      <c r="F66" s="71"/>
      <c r="G66" s="72"/>
      <c r="H66" s="61">
        <v>0</v>
      </c>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row>
    <row r="67" spans="1:51" ht="24" customHeight="1" thickBot="1">
      <c r="A67" s="75" t="s">
        <v>1659</v>
      </c>
      <c r="B67" s="76" t="s">
        <v>1680</v>
      </c>
      <c r="C67" s="75" t="s">
        <v>1681</v>
      </c>
      <c r="D67" s="71">
        <v>0</v>
      </c>
      <c r="E67" s="71">
        <v>0</v>
      </c>
      <c r="F67" s="71">
        <v>0</v>
      </c>
      <c r="G67" s="72"/>
      <c r="H67" s="61">
        <v>0</v>
      </c>
      <c r="I67" s="71"/>
      <c r="J67" s="71">
        <v>0</v>
      </c>
      <c r="K67" s="71">
        <v>0</v>
      </c>
      <c r="L67" s="71">
        <v>0</v>
      </c>
      <c r="M67" s="71">
        <v>0</v>
      </c>
      <c r="N67" s="71">
        <v>0</v>
      </c>
      <c r="O67" s="71">
        <v>0</v>
      </c>
      <c r="P67" s="71">
        <v>0</v>
      </c>
      <c r="Q67" s="71">
        <v>0</v>
      </c>
      <c r="R67" s="71">
        <v>0</v>
      </c>
      <c r="S67" s="71">
        <v>0</v>
      </c>
      <c r="T67" s="71">
        <v>0</v>
      </c>
      <c r="U67" s="71">
        <v>0</v>
      </c>
      <c r="V67" s="71">
        <v>0</v>
      </c>
      <c r="W67" s="71">
        <v>0</v>
      </c>
      <c r="X67" s="71">
        <v>0</v>
      </c>
      <c r="Y67" s="71">
        <v>0</v>
      </c>
      <c r="Z67" s="71">
        <v>0</v>
      </c>
      <c r="AA67" s="71">
        <v>0</v>
      </c>
      <c r="AB67" s="71">
        <v>0</v>
      </c>
      <c r="AC67" s="71">
        <v>0</v>
      </c>
      <c r="AD67" s="71">
        <v>0</v>
      </c>
      <c r="AE67" s="71">
        <v>0</v>
      </c>
      <c r="AF67" s="71">
        <v>0</v>
      </c>
      <c r="AG67" s="71">
        <v>0</v>
      </c>
      <c r="AH67" s="71">
        <v>0</v>
      </c>
      <c r="AI67" s="71">
        <v>0</v>
      </c>
      <c r="AJ67" s="71">
        <v>0</v>
      </c>
      <c r="AK67" s="71">
        <v>0</v>
      </c>
      <c r="AL67" s="71">
        <v>0</v>
      </c>
      <c r="AM67" s="71">
        <v>0</v>
      </c>
      <c r="AN67" s="71">
        <v>0</v>
      </c>
      <c r="AO67" s="71">
        <v>0</v>
      </c>
      <c r="AP67" s="71">
        <v>0</v>
      </c>
      <c r="AQ67" s="71">
        <v>0</v>
      </c>
      <c r="AR67" s="71">
        <v>0</v>
      </c>
      <c r="AS67" s="71">
        <v>0</v>
      </c>
      <c r="AT67" s="71">
        <v>0</v>
      </c>
      <c r="AU67" s="71">
        <v>0</v>
      </c>
      <c r="AV67" s="71">
        <v>0</v>
      </c>
      <c r="AW67" s="71">
        <v>0</v>
      </c>
      <c r="AX67" s="71">
        <v>0</v>
      </c>
      <c r="AY67" s="71">
        <v>0</v>
      </c>
    </row>
    <row r="68" spans="1:51" ht="24" customHeight="1" thickBot="1">
      <c r="A68" s="75" t="s">
        <v>1660</v>
      </c>
      <c r="B68" s="76" t="s">
        <v>735</v>
      </c>
      <c r="C68" s="75" t="s">
        <v>30</v>
      </c>
      <c r="D68" s="71">
        <v>361.72814600000004</v>
      </c>
      <c r="E68" s="71">
        <v>361.72814600000004</v>
      </c>
      <c r="F68" s="71">
        <v>0.45656999432328993</v>
      </c>
      <c r="G68" s="72">
        <v>377.23</v>
      </c>
      <c r="H68" s="78">
        <v>-15.50185399999998</v>
      </c>
      <c r="I68" s="81">
        <v>698.34</v>
      </c>
      <c r="J68" s="71">
        <v>1.1231473472692342</v>
      </c>
      <c r="K68" s="71">
        <v>361.72814600000004</v>
      </c>
      <c r="L68" s="71">
        <v>0.45656999432328993</v>
      </c>
      <c r="M68" s="71">
        <v>-336.61185399999999</v>
      </c>
      <c r="N68" s="71">
        <v>351.90744599999999</v>
      </c>
      <c r="O68" s="71">
        <v>0.44417439560410488</v>
      </c>
      <c r="P68" s="71">
        <v>-9.8207000000000448</v>
      </c>
      <c r="Q68" s="71">
        <v>4.8945889999999999</v>
      </c>
      <c r="R68" s="71">
        <v>74.483953999999997</v>
      </c>
      <c r="S68" s="71">
        <v>23.565497000000001</v>
      </c>
      <c r="T68" s="71">
        <v>13.097160000000001</v>
      </c>
      <c r="U68" s="71">
        <v>23.803132000000002</v>
      </c>
      <c r="V68" s="71">
        <v>21.126781000000001</v>
      </c>
      <c r="W68" s="71">
        <v>65.696809999999999</v>
      </c>
      <c r="X68" s="71">
        <v>34.004381000000002</v>
      </c>
      <c r="Y68" s="71">
        <v>59.775848000000003</v>
      </c>
      <c r="Z68" s="71">
        <v>10.757152</v>
      </c>
      <c r="AA68" s="71">
        <v>3.2855500000000002</v>
      </c>
      <c r="AB68" s="71">
        <v>27.237292</v>
      </c>
      <c r="AC68" s="71">
        <v>0</v>
      </c>
      <c r="AD68" s="71">
        <v>0</v>
      </c>
      <c r="AE68" s="71">
        <v>0</v>
      </c>
      <c r="AF68" s="71">
        <v>0</v>
      </c>
      <c r="AG68" s="71">
        <v>0</v>
      </c>
      <c r="AH68" s="71">
        <v>0</v>
      </c>
      <c r="AI68" s="71">
        <v>0</v>
      </c>
      <c r="AJ68" s="71">
        <v>0</v>
      </c>
      <c r="AK68" s="71">
        <v>0</v>
      </c>
      <c r="AL68" s="71">
        <v>0</v>
      </c>
      <c r="AM68" s="71">
        <v>0</v>
      </c>
      <c r="AN68" s="71">
        <v>0</v>
      </c>
      <c r="AO68" s="71">
        <v>0</v>
      </c>
      <c r="AP68" s="71">
        <v>0</v>
      </c>
      <c r="AQ68" s="71">
        <v>0</v>
      </c>
      <c r="AR68" s="71">
        <v>0</v>
      </c>
      <c r="AS68" s="71">
        <v>0</v>
      </c>
      <c r="AT68" s="71">
        <v>0</v>
      </c>
      <c r="AU68" s="71">
        <v>0</v>
      </c>
      <c r="AV68" s="71">
        <v>0</v>
      </c>
      <c r="AW68" s="71">
        <v>0</v>
      </c>
      <c r="AX68" s="71">
        <v>0</v>
      </c>
      <c r="AY68" s="71">
        <v>0</v>
      </c>
    </row>
    <row r="69" spans="1:51" ht="24" customHeight="1" thickBot="1">
      <c r="A69" s="75" t="s">
        <v>1661</v>
      </c>
      <c r="B69" s="76" t="s">
        <v>737</v>
      </c>
      <c r="C69" s="75" t="s">
        <v>31</v>
      </c>
      <c r="D69" s="71">
        <v>4941.2812699999995</v>
      </c>
      <c r="E69" s="71">
        <v>4941.2812699999995</v>
      </c>
      <c r="F69" s="71">
        <v>6.2368405288364768</v>
      </c>
      <c r="G69" s="77">
        <v>4949</v>
      </c>
      <c r="H69" s="61">
        <v>-7.7187300000005052</v>
      </c>
      <c r="I69" s="81">
        <v>353.9</v>
      </c>
      <c r="J69" s="71">
        <v>0.56918098089552638</v>
      </c>
      <c r="K69" s="71">
        <v>4941.2812699999995</v>
      </c>
      <c r="L69" s="71">
        <v>6.2368405288364768</v>
      </c>
      <c r="M69" s="71">
        <v>4587.3812699999999</v>
      </c>
      <c r="N69" s="71">
        <v>4941.2812699999995</v>
      </c>
      <c r="O69" s="71">
        <v>6.2368405288364768</v>
      </c>
      <c r="P69" s="71">
        <v>0</v>
      </c>
      <c r="Q69" s="71">
        <v>22.629168</v>
      </c>
      <c r="R69" s="71">
        <v>0</v>
      </c>
      <c r="S69" s="71">
        <v>0</v>
      </c>
      <c r="T69" s="71">
        <v>1142.058006</v>
      </c>
      <c r="U69" s="71">
        <v>0</v>
      </c>
      <c r="V69" s="71">
        <v>894.57588999999996</v>
      </c>
      <c r="W69" s="71">
        <v>445.260358</v>
      </c>
      <c r="X69" s="71">
        <v>0</v>
      </c>
      <c r="Y69" s="71">
        <v>436.3501</v>
      </c>
      <c r="Z69" s="71">
        <v>107.06068399999999</v>
      </c>
      <c r="AA69" s="71">
        <v>401.60143900000003</v>
      </c>
      <c r="AB69" s="71">
        <v>1491.745625</v>
      </c>
      <c r="AC69" s="71">
        <v>0</v>
      </c>
      <c r="AD69" s="71">
        <v>0</v>
      </c>
      <c r="AE69" s="71">
        <v>0</v>
      </c>
      <c r="AF69" s="71">
        <v>0</v>
      </c>
      <c r="AG69" s="71">
        <v>0</v>
      </c>
      <c r="AH69" s="71">
        <v>0</v>
      </c>
      <c r="AI69" s="71">
        <v>0</v>
      </c>
      <c r="AJ69" s="71">
        <v>0</v>
      </c>
      <c r="AK69" s="71">
        <v>0</v>
      </c>
      <c r="AL69" s="71">
        <v>0</v>
      </c>
      <c r="AM69" s="71">
        <v>0</v>
      </c>
      <c r="AN69" s="71">
        <v>0</v>
      </c>
      <c r="AO69" s="71">
        <v>0</v>
      </c>
      <c r="AP69" s="71">
        <v>0</v>
      </c>
      <c r="AQ69" s="71">
        <v>0</v>
      </c>
      <c r="AR69" s="71">
        <v>0</v>
      </c>
      <c r="AS69" s="71">
        <v>0</v>
      </c>
      <c r="AT69" s="71">
        <v>0</v>
      </c>
      <c r="AU69" s="71">
        <v>0</v>
      </c>
      <c r="AV69" s="71">
        <v>0</v>
      </c>
      <c r="AW69" s="71">
        <v>0</v>
      </c>
      <c r="AX69" s="71">
        <v>0</v>
      </c>
      <c r="AY69" s="71">
        <v>0</v>
      </c>
    </row>
    <row r="70" spans="1:51" ht="24" customHeight="1" thickBot="1">
      <c r="A70" s="75" t="s">
        <v>1662</v>
      </c>
      <c r="B70" s="76" t="s">
        <v>1682</v>
      </c>
      <c r="C70" s="75" t="s">
        <v>1683</v>
      </c>
      <c r="D70" s="71">
        <v>0</v>
      </c>
      <c r="E70" s="71">
        <v>0</v>
      </c>
      <c r="F70" s="71">
        <v>0</v>
      </c>
      <c r="G70" s="72"/>
      <c r="H70" s="61">
        <v>0</v>
      </c>
      <c r="I70" s="71"/>
      <c r="J70" s="71">
        <v>0</v>
      </c>
      <c r="K70" s="71">
        <v>0</v>
      </c>
      <c r="L70" s="71">
        <v>0</v>
      </c>
      <c r="M70" s="71">
        <v>0</v>
      </c>
      <c r="N70" s="71">
        <v>0</v>
      </c>
      <c r="O70" s="71">
        <v>0</v>
      </c>
      <c r="P70" s="71">
        <v>0</v>
      </c>
      <c r="Q70" s="71">
        <v>0</v>
      </c>
      <c r="R70" s="71">
        <v>0</v>
      </c>
      <c r="S70" s="71">
        <v>0</v>
      </c>
      <c r="T70" s="71">
        <v>0</v>
      </c>
      <c r="U70" s="71">
        <v>0</v>
      </c>
      <c r="V70" s="71">
        <v>0</v>
      </c>
      <c r="W70" s="71">
        <v>0</v>
      </c>
      <c r="X70" s="71">
        <v>0</v>
      </c>
      <c r="Y70" s="71">
        <v>0</v>
      </c>
      <c r="Z70" s="71">
        <v>0</v>
      </c>
      <c r="AA70" s="71">
        <v>0</v>
      </c>
      <c r="AB70" s="71">
        <v>0</v>
      </c>
      <c r="AC70" s="71">
        <v>0</v>
      </c>
      <c r="AD70" s="71">
        <v>0</v>
      </c>
      <c r="AE70" s="71">
        <v>0</v>
      </c>
      <c r="AF70" s="71">
        <v>0</v>
      </c>
      <c r="AG70" s="71">
        <v>0</v>
      </c>
      <c r="AH70" s="71">
        <v>0</v>
      </c>
      <c r="AI70" s="71">
        <v>0</v>
      </c>
      <c r="AJ70" s="71">
        <v>0</v>
      </c>
      <c r="AK70" s="71">
        <v>0</v>
      </c>
      <c r="AL70" s="71">
        <v>0</v>
      </c>
      <c r="AM70" s="71">
        <v>0</v>
      </c>
      <c r="AN70" s="71">
        <v>0</v>
      </c>
      <c r="AO70" s="71">
        <v>0</v>
      </c>
      <c r="AP70" s="71">
        <v>0</v>
      </c>
      <c r="AQ70" s="71">
        <v>0</v>
      </c>
      <c r="AR70" s="71">
        <v>0</v>
      </c>
      <c r="AS70" s="71">
        <v>0</v>
      </c>
      <c r="AT70" s="71">
        <v>0</v>
      </c>
      <c r="AU70" s="71">
        <v>0</v>
      </c>
      <c r="AV70" s="71">
        <v>0</v>
      </c>
      <c r="AW70" s="71">
        <v>0</v>
      </c>
      <c r="AX70" s="71">
        <v>0</v>
      </c>
      <c r="AY70" s="71">
        <v>0</v>
      </c>
    </row>
    <row r="71" spans="1:51" s="67" customFormat="1" ht="24" customHeight="1" thickBot="1">
      <c r="A71" s="64">
        <v>3</v>
      </c>
      <c r="B71" s="65" t="s">
        <v>671</v>
      </c>
      <c r="C71" s="64" t="s">
        <v>32</v>
      </c>
      <c r="D71" s="63">
        <v>21383.268478000002</v>
      </c>
      <c r="E71" s="63">
        <v>21383.268478000002</v>
      </c>
      <c r="F71" s="63">
        <v>26.989768077416471</v>
      </c>
      <c r="G71" s="66">
        <v>21969.52</v>
      </c>
      <c r="H71" s="78">
        <v>-586.25152199999866</v>
      </c>
      <c r="I71" s="80">
        <v>6992.76</v>
      </c>
      <c r="J71" s="63">
        <v>11.246527256193845</v>
      </c>
      <c r="K71" s="63">
        <v>21383.268478000002</v>
      </c>
      <c r="L71" s="63">
        <v>26.989768077416471</v>
      </c>
      <c r="M71" s="63">
        <v>14390.508478000002</v>
      </c>
      <c r="N71" s="63">
        <v>18651.550238</v>
      </c>
      <c r="O71" s="63">
        <v>23.541818021217004</v>
      </c>
      <c r="P71" s="63">
        <v>-2731.718240000002</v>
      </c>
      <c r="Q71" s="63">
        <v>152.62261500000002</v>
      </c>
      <c r="R71" s="63">
        <v>1079.8372959999999</v>
      </c>
      <c r="S71" s="63">
        <v>246.51063099999999</v>
      </c>
      <c r="T71" s="63">
        <v>2262.608358</v>
      </c>
      <c r="U71" s="63">
        <v>144.243786</v>
      </c>
      <c r="V71" s="63">
        <v>1150.1057389999999</v>
      </c>
      <c r="W71" s="63">
        <v>1880.2925750000002</v>
      </c>
      <c r="X71" s="63">
        <v>1761.54952</v>
      </c>
      <c r="Y71" s="63">
        <v>4637.7954320000008</v>
      </c>
      <c r="Z71" s="63">
        <v>2580.2771429999998</v>
      </c>
      <c r="AA71" s="63">
        <v>2935.7503569999999</v>
      </c>
      <c r="AB71" s="63">
        <v>2551.6750260000003</v>
      </c>
      <c r="AC71" s="63">
        <v>0</v>
      </c>
      <c r="AD71" s="63">
        <v>0</v>
      </c>
      <c r="AE71" s="63">
        <v>0</v>
      </c>
      <c r="AF71" s="63">
        <v>0</v>
      </c>
      <c r="AG71" s="63">
        <v>0</v>
      </c>
      <c r="AH71" s="63">
        <v>0</v>
      </c>
      <c r="AI71" s="63">
        <v>0</v>
      </c>
      <c r="AJ71" s="63">
        <v>0</v>
      </c>
      <c r="AK71" s="63">
        <v>0</v>
      </c>
      <c r="AL71" s="63">
        <v>0</v>
      </c>
      <c r="AM71" s="63">
        <v>0</v>
      </c>
      <c r="AN71" s="63">
        <v>0</v>
      </c>
      <c r="AO71" s="63">
        <v>0</v>
      </c>
      <c r="AP71" s="63">
        <v>0</v>
      </c>
      <c r="AQ71" s="63">
        <v>0</v>
      </c>
      <c r="AR71" s="63">
        <v>0</v>
      </c>
      <c r="AS71" s="63">
        <v>0</v>
      </c>
      <c r="AT71" s="63">
        <v>0</v>
      </c>
      <c r="AU71" s="63">
        <v>0</v>
      </c>
      <c r="AV71" s="63">
        <v>0</v>
      </c>
      <c r="AW71" s="63">
        <v>0</v>
      </c>
      <c r="AX71" s="63">
        <v>0</v>
      </c>
      <c r="AY71" s="63">
        <v>0</v>
      </c>
    </row>
  </sheetData>
  <mergeCells count="16">
    <mergeCell ref="Q4:AY4"/>
    <mergeCell ref="A1:B1"/>
    <mergeCell ref="A2:AY2"/>
    <mergeCell ref="AM3:AO3"/>
    <mergeCell ref="AV3:AY3"/>
    <mergeCell ref="A4:A5"/>
    <mergeCell ref="B4:B5"/>
    <mergeCell ref="C4:C5"/>
    <mergeCell ref="D4:D5"/>
    <mergeCell ref="E4:E5"/>
    <mergeCell ref="F4:F5"/>
    <mergeCell ref="I4:J4"/>
    <mergeCell ref="K4:L4"/>
    <mergeCell ref="M4:M5"/>
    <mergeCell ref="N4:O4"/>
    <mergeCell ref="P4:P5"/>
  </mergeCells>
  <pageMargins left="0.38" right="0.19" top="0.47" bottom="0.22" header="0.43" footer="0.19"/>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Zeros="0" view="pageBreakPreview" zoomScale="85" zoomScaleNormal="100" zoomScaleSheetLayoutView="85" workbookViewId="0">
      <selection activeCell="K16" sqref="K16"/>
    </sheetView>
  </sheetViews>
  <sheetFormatPr defaultColWidth="9.6640625" defaultRowHeight="15.6"/>
  <cols>
    <col min="1" max="1" width="6.5546875" style="87" customWidth="1"/>
    <col min="2" max="2" width="33.109375" style="87" customWidth="1"/>
    <col min="3" max="3" width="7.77734375" style="87" hidden="1" customWidth="1"/>
    <col min="4" max="4" width="14.109375" style="87" customWidth="1"/>
    <col min="5" max="5" width="13.21875" style="87" customWidth="1"/>
    <col min="6" max="6" width="12.6640625" style="87" customWidth="1"/>
    <col min="7" max="7" width="10.77734375" style="87" customWidth="1"/>
    <col min="8" max="256" width="9.6640625" style="87"/>
    <col min="257" max="257" width="6.5546875" style="87" customWidth="1"/>
    <col min="258" max="258" width="33.109375" style="87" customWidth="1"/>
    <col min="259" max="259" width="0" style="87" hidden="1" customWidth="1"/>
    <col min="260" max="260" width="14.109375" style="87" customWidth="1"/>
    <col min="261" max="261" width="14.5546875" style="87" customWidth="1"/>
    <col min="262" max="262" width="13.5546875" style="87" customWidth="1"/>
    <col min="263" max="263" width="12.5546875" style="87" customWidth="1"/>
    <col min="264" max="512" width="9.6640625" style="87"/>
    <col min="513" max="513" width="6.5546875" style="87" customWidth="1"/>
    <col min="514" max="514" width="33.109375" style="87" customWidth="1"/>
    <col min="515" max="515" width="0" style="87" hidden="1" customWidth="1"/>
    <col min="516" max="516" width="14.109375" style="87" customWidth="1"/>
    <col min="517" max="517" width="14.5546875" style="87" customWidth="1"/>
    <col min="518" max="518" width="13.5546875" style="87" customWidth="1"/>
    <col min="519" max="519" width="12.5546875" style="87" customWidth="1"/>
    <col min="520" max="768" width="9.6640625" style="87"/>
    <col min="769" max="769" width="6.5546875" style="87" customWidth="1"/>
    <col min="770" max="770" width="33.109375" style="87" customWidth="1"/>
    <col min="771" max="771" width="0" style="87" hidden="1" customWidth="1"/>
    <col min="772" max="772" width="14.109375" style="87" customWidth="1"/>
    <col min="773" max="773" width="14.5546875" style="87" customWidth="1"/>
    <col min="774" max="774" width="13.5546875" style="87" customWidth="1"/>
    <col min="775" max="775" width="12.5546875" style="87" customWidth="1"/>
    <col min="776" max="1024" width="9.6640625" style="87"/>
    <col min="1025" max="1025" width="6.5546875" style="87" customWidth="1"/>
    <col min="1026" max="1026" width="33.109375" style="87" customWidth="1"/>
    <col min="1027" max="1027" width="0" style="87" hidden="1" customWidth="1"/>
    <col min="1028" max="1028" width="14.109375" style="87" customWidth="1"/>
    <col min="1029" max="1029" width="14.5546875" style="87" customWidth="1"/>
    <col min="1030" max="1030" width="13.5546875" style="87" customWidth="1"/>
    <col min="1031" max="1031" width="12.5546875" style="87" customWidth="1"/>
    <col min="1032" max="1280" width="9.6640625" style="87"/>
    <col min="1281" max="1281" width="6.5546875" style="87" customWidth="1"/>
    <col min="1282" max="1282" width="33.109375" style="87" customWidth="1"/>
    <col min="1283" max="1283" width="0" style="87" hidden="1" customWidth="1"/>
    <col min="1284" max="1284" width="14.109375" style="87" customWidth="1"/>
    <col min="1285" max="1285" width="14.5546875" style="87" customWidth="1"/>
    <col min="1286" max="1286" width="13.5546875" style="87" customWidth="1"/>
    <col min="1287" max="1287" width="12.5546875" style="87" customWidth="1"/>
    <col min="1288" max="1536" width="9.6640625" style="87"/>
    <col min="1537" max="1537" width="6.5546875" style="87" customWidth="1"/>
    <col min="1538" max="1538" width="33.109375" style="87" customWidth="1"/>
    <col min="1539" max="1539" width="0" style="87" hidden="1" customWidth="1"/>
    <col min="1540" max="1540" width="14.109375" style="87" customWidth="1"/>
    <col min="1541" max="1541" width="14.5546875" style="87" customWidth="1"/>
    <col min="1542" max="1542" width="13.5546875" style="87" customWidth="1"/>
    <col min="1543" max="1543" width="12.5546875" style="87" customWidth="1"/>
    <col min="1544" max="1792" width="9.6640625" style="87"/>
    <col min="1793" max="1793" width="6.5546875" style="87" customWidth="1"/>
    <col min="1794" max="1794" width="33.109375" style="87" customWidth="1"/>
    <col min="1795" max="1795" width="0" style="87" hidden="1" customWidth="1"/>
    <col min="1796" max="1796" width="14.109375" style="87" customWidth="1"/>
    <col min="1797" max="1797" width="14.5546875" style="87" customWidth="1"/>
    <col min="1798" max="1798" width="13.5546875" style="87" customWidth="1"/>
    <col min="1799" max="1799" width="12.5546875" style="87" customWidth="1"/>
    <col min="1800" max="2048" width="9.6640625" style="87"/>
    <col min="2049" max="2049" width="6.5546875" style="87" customWidth="1"/>
    <col min="2050" max="2050" width="33.109375" style="87" customWidth="1"/>
    <col min="2051" max="2051" width="0" style="87" hidden="1" customWidth="1"/>
    <col min="2052" max="2052" width="14.109375" style="87" customWidth="1"/>
    <col min="2053" max="2053" width="14.5546875" style="87" customWidth="1"/>
    <col min="2054" max="2054" width="13.5546875" style="87" customWidth="1"/>
    <col min="2055" max="2055" width="12.5546875" style="87" customWidth="1"/>
    <col min="2056" max="2304" width="9.6640625" style="87"/>
    <col min="2305" max="2305" width="6.5546875" style="87" customWidth="1"/>
    <col min="2306" max="2306" width="33.109375" style="87" customWidth="1"/>
    <col min="2307" max="2307" width="0" style="87" hidden="1" customWidth="1"/>
    <col min="2308" max="2308" width="14.109375" style="87" customWidth="1"/>
    <col min="2309" max="2309" width="14.5546875" style="87" customWidth="1"/>
    <col min="2310" max="2310" width="13.5546875" style="87" customWidth="1"/>
    <col min="2311" max="2311" width="12.5546875" style="87" customWidth="1"/>
    <col min="2312" max="2560" width="9.6640625" style="87"/>
    <col min="2561" max="2561" width="6.5546875" style="87" customWidth="1"/>
    <col min="2562" max="2562" width="33.109375" style="87" customWidth="1"/>
    <col min="2563" max="2563" width="0" style="87" hidden="1" customWidth="1"/>
    <col min="2564" max="2564" width="14.109375" style="87" customWidth="1"/>
    <col min="2565" max="2565" width="14.5546875" style="87" customWidth="1"/>
    <col min="2566" max="2566" width="13.5546875" style="87" customWidth="1"/>
    <col min="2567" max="2567" width="12.5546875" style="87" customWidth="1"/>
    <col min="2568" max="2816" width="9.6640625" style="87"/>
    <col min="2817" max="2817" width="6.5546875" style="87" customWidth="1"/>
    <col min="2818" max="2818" width="33.109375" style="87" customWidth="1"/>
    <col min="2819" max="2819" width="0" style="87" hidden="1" customWidth="1"/>
    <col min="2820" max="2820" width="14.109375" style="87" customWidth="1"/>
    <col min="2821" max="2821" width="14.5546875" style="87" customWidth="1"/>
    <col min="2822" max="2822" width="13.5546875" style="87" customWidth="1"/>
    <col min="2823" max="2823" width="12.5546875" style="87" customWidth="1"/>
    <col min="2824" max="3072" width="9.6640625" style="87"/>
    <col min="3073" max="3073" width="6.5546875" style="87" customWidth="1"/>
    <col min="3074" max="3074" width="33.109375" style="87" customWidth="1"/>
    <col min="3075" max="3075" width="0" style="87" hidden="1" customWidth="1"/>
    <col min="3076" max="3076" width="14.109375" style="87" customWidth="1"/>
    <col min="3077" max="3077" width="14.5546875" style="87" customWidth="1"/>
    <col min="3078" max="3078" width="13.5546875" style="87" customWidth="1"/>
    <col min="3079" max="3079" width="12.5546875" style="87" customWidth="1"/>
    <col min="3080" max="3328" width="9.6640625" style="87"/>
    <col min="3329" max="3329" width="6.5546875" style="87" customWidth="1"/>
    <col min="3330" max="3330" width="33.109375" style="87" customWidth="1"/>
    <col min="3331" max="3331" width="0" style="87" hidden="1" customWidth="1"/>
    <col min="3332" max="3332" width="14.109375" style="87" customWidth="1"/>
    <col min="3333" max="3333" width="14.5546875" style="87" customWidth="1"/>
    <col min="3334" max="3334" width="13.5546875" style="87" customWidth="1"/>
    <col min="3335" max="3335" width="12.5546875" style="87" customWidth="1"/>
    <col min="3336" max="3584" width="9.6640625" style="87"/>
    <col min="3585" max="3585" width="6.5546875" style="87" customWidth="1"/>
    <col min="3586" max="3586" width="33.109375" style="87" customWidth="1"/>
    <col min="3587" max="3587" width="0" style="87" hidden="1" customWidth="1"/>
    <col min="3588" max="3588" width="14.109375" style="87" customWidth="1"/>
    <col min="3589" max="3589" width="14.5546875" style="87" customWidth="1"/>
    <col min="3590" max="3590" width="13.5546875" style="87" customWidth="1"/>
    <col min="3591" max="3591" width="12.5546875" style="87" customWidth="1"/>
    <col min="3592" max="3840" width="9.6640625" style="87"/>
    <col min="3841" max="3841" width="6.5546875" style="87" customWidth="1"/>
    <col min="3842" max="3842" width="33.109375" style="87" customWidth="1"/>
    <col min="3843" max="3843" width="0" style="87" hidden="1" customWidth="1"/>
    <col min="3844" max="3844" width="14.109375" style="87" customWidth="1"/>
    <col min="3845" max="3845" width="14.5546875" style="87" customWidth="1"/>
    <col min="3846" max="3846" width="13.5546875" style="87" customWidth="1"/>
    <col min="3847" max="3847" width="12.5546875" style="87" customWidth="1"/>
    <col min="3848" max="4096" width="9.6640625" style="87"/>
    <col min="4097" max="4097" width="6.5546875" style="87" customWidth="1"/>
    <col min="4098" max="4098" width="33.109375" style="87" customWidth="1"/>
    <col min="4099" max="4099" width="0" style="87" hidden="1" customWidth="1"/>
    <col min="4100" max="4100" width="14.109375" style="87" customWidth="1"/>
    <col min="4101" max="4101" width="14.5546875" style="87" customWidth="1"/>
    <col min="4102" max="4102" width="13.5546875" style="87" customWidth="1"/>
    <col min="4103" max="4103" width="12.5546875" style="87" customWidth="1"/>
    <col min="4104" max="4352" width="9.6640625" style="87"/>
    <col min="4353" max="4353" width="6.5546875" style="87" customWidth="1"/>
    <col min="4354" max="4354" width="33.109375" style="87" customWidth="1"/>
    <col min="4355" max="4355" width="0" style="87" hidden="1" customWidth="1"/>
    <col min="4356" max="4356" width="14.109375" style="87" customWidth="1"/>
    <col min="4357" max="4357" width="14.5546875" style="87" customWidth="1"/>
    <col min="4358" max="4358" width="13.5546875" style="87" customWidth="1"/>
    <col min="4359" max="4359" width="12.5546875" style="87" customWidth="1"/>
    <col min="4360" max="4608" width="9.6640625" style="87"/>
    <col min="4609" max="4609" width="6.5546875" style="87" customWidth="1"/>
    <col min="4610" max="4610" width="33.109375" style="87" customWidth="1"/>
    <col min="4611" max="4611" width="0" style="87" hidden="1" customWidth="1"/>
    <col min="4612" max="4612" width="14.109375" style="87" customWidth="1"/>
    <col min="4613" max="4613" width="14.5546875" style="87" customWidth="1"/>
    <col min="4614" max="4614" width="13.5546875" style="87" customWidth="1"/>
    <col min="4615" max="4615" width="12.5546875" style="87" customWidth="1"/>
    <col min="4616" max="4864" width="9.6640625" style="87"/>
    <col min="4865" max="4865" width="6.5546875" style="87" customWidth="1"/>
    <col min="4866" max="4866" width="33.109375" style="87" customWidth="1"/>
    <col min="4867" max="4867" width="0" style="87" hidden="1" customWidth="1"/>
    <col min="4868" max="4868" width="14.109375" style="87" customWidth="1"/>
    <col min="4869" max="4869" width="14.5546875" style="87" customWidth="1"/>
    <col min="4870" max="4870" width="13.5546875" style="87" customWidth="1"/>
    <col min="4871" max="4871" width="12.5546875" style="87" customWidth="1"/>
    <col min="4872" max="5120" width="9.6640625" style="87"/>
    <col min="5121" max="5121" width="6.5546875" style="87" customWidth="1"/>
    <col min="5122" max="5122" width="33.109375" style="87" customWidth="1"/>
    <col min="5123" max="5123" width="0" style="87" hidden="1" customWidth="1"/>
    <col min="5124" max="5124" width="14.109375" style="87" customWidth="1"/>
    <col min="5125" max="5125" width="14.5546875" style="87" customWidth="1"/>
    <col min="5126" max="5126" width="13.5546875" style="87" customWidth="1"/>
    <col min="5127" max="5127" width="12.5546875" style="87" customWidth="1"/>
    <col min="5128" max="5376" width="9.6640625" style="87"/>
    <col min="5377" max="5377" width="6.5546875" style="87" customWidth="1"/>
    <col min="5378" max="5378" width="33.109375" style="87" customWidth="1"/>
    <col min="5379" max="5379" width="0" style="87" hidden="1" customWidth="1"/>
    <col min="5380" max="5380" width="14.109375" style="87" customWidth="1"/>
    <col min="5381" max="5381" width="14.5546875" style="87" customWidth="1"/>
    <col min="5382" max="5382" width="13.5546875" style="87" customWidth="1"/>
    <col min="5383" max="5383" width="12.5546875" style="87" customWidth="1"/>
    <col min="5384" max="5632" width="9.6640625" style="87"/>
    <col min="5633" max="5633" width="6.5546875" style="87" customWidth="1"/>
    <col min="5634" max="5634" width="33.109375" style="87" customWidth="1"/>
    <col min="5635" max="5635" width="0" style="87" hidden="1" customWidth="1"/>
    <col min="5636" max="5636" width="14.109375" style="87" customWidth="1"/>
    <col min="5637" max="5637" width="14.5546875" style="87" customWidth="1"/>
    <col min="5638" max="5638" width="13.5546875" style="87" customWidth="1"/>
    <col min="5639" max="5639" width="12.5546875" style="87" customWidth="1"/>
    <col min="5640" max="5888" width="9.6640625" style="87"/>
    <col min="5889" max="5889" width="6.5546875" style="87" customWidth="1"/>
    <col min="5890" max="5890" width="33.109375" style="87" customWidth="1"/>
    <col min="5891" max="5891" width="0" style="87" hidden="1" customWidth="1"/>
    <col min="5892" max="5892" width="14.109375" style="87" customWidth="1"/>
    <col min="5893" max="5893" width="14.5546875" style="87" customWidth="1"/>
    <col min="5894" max="5894" width="13.5546875" style="87" customWidth="1"/>
    <col min="5895" max="5895" width="12.5546875" style="87" customWidth="1"/>
    <col min="5896" max="6144" width="9.6640625" style="87"/>
    <col min="6145" max="6145" width="6.5546875" style="87" customWidth="1"/>
    <col min="6146" max="6146" width="33.109375" style="87" customWidth="1"/>
    <col min="6147" max="6147" width="0" style="87" hidden="1" customWidth="1"/>
    <col min="6148" max="6148" width="14.109375" style="87" customWidth="1"/>
    <col min="6149" max="6149" width="14.5546875" style="87" customWidth="1"/>
    <col min="6150" max="6150" width="13.5546875" style="87" customWidth="1"/>
    <col min="6151" max="6151" width="12.5546875" style="87" customWidth="1"/>
    <col min="6152" max="6400" width="9.6640625" style="87"/>
    <col min="6401" max="6401" width="6.5546875" style="87" customWidth="1"/>
    <col min="6402" max="6402" width="33.109375" style="87" customWidth="1"/>
    <col min="6403" max="6403" width="0" style="87" hidden="1" customWidth="1"/>
    <col min="6404" max="6404" width="14.109375" style="87" customWidth="1"/>
    <col min="6405" max="6405" width="14.5546875" style="87" customWidth="1"/>
    <col min="6406" max="6406" width="13.5546875" style="87" customWidth="1"/>
    <col min="6407" max="6407" width="12.5546875" style="87" customWidth="1"/>
    <col min="6408" max="6656" width="9.6640625" style="87"/>
    <col min="6657" max="6657" width="6.5546875" style="87" customWidth="1"/>
    <col min="6658" max="6658" width="33.109375" style="87" customWidth="1"/>
    <col min="6659" max="6659" width="0" style="87" hidden="1" customWidth="1"/>
    <col min="6660" max="6660" width="14.109375" style="87" customWidth="1"/>
    <col min="6661" max="6661" width="14.5546875" style="87" customWidth="1"/>
    <col min="6662" max="6662" width="13.5546875" style="87" customWidth="1"/>
    <col min="6663" max="6663" width="12.5546875" style="87" customWidth="1"/>
    <col min="6664" max="6912" width="9.6640625" style="87"/>
    <col min="6913" max="6913" width="6.5546875" style="87" customWidth="1"/>
    <col min="6914" max="6914" width="33.109375" style="87" customWidth="1"/>
    <col min="6915" max="6915" width="0" style="87" hidden="1" customWidth="1"/>
    <col min="6916" max="6916" width="14.109375" style="87" customWidth="1"/>
    <col min="6917" max="6917" width="14.5546875" style="87" customWidth="1"/>
    <col min="6918" max="6918" width="13.5546875" style="87" customWidth="1"/>
    <col min="6919" max="6919" width="12.5546875" style="87" customWidth="1"/>
    <col min="6920" max="7168" width="9.6640625" style="87"/>
    <col min="7169" max="7169" width="6.5546875" style="87" customWidth="1"/>
    <col min="7170" max="7170" width="33.109375" style="87" customWidth="1"/>
    <col min="7171" max="7171" width="0" style="87" hidden="1" customWidth="1"/>
    <col min="7172" max="7172" width="14.109375" style="87" customWidth="1"/>
    <col min="7173" max="7173" width="14.5546875" style="87" customWidth="1"/>
    <col min="7174" max="7174" width="13.5546875" style="87" customWidth="1"/>
    <col min="7175" max="7175" width="12.5546875" style="87" customWidth="1"/>
    <col min="7176" max="7424" width="9.6640625" style="87"/>
    <col min="7425" max="7425" width="6.5546875" style="87" customWidth="1"/>
    <col min="7426" max="7426" width="33.109375" style="87" customWidth="1"/>
    <col min="7427" max="7427" width="0" style="87" hidden="1" customWidth="1"/>
    <col min="7428" max="7428" width="14.109375" style="87" customWidth="1"/>
    <col min="7429" max="7429" width="14.5546875" style="87" customWidth="1"/>
    <col min="7430" max="7430" width="13.5546875" style="87" customWidth="1"/>
    <col min="7431" max="7431" width="12.5546875" style="87" customWidth="1"/>
    <col min="7432" max="7680" width="9.6640625" style="87"/>
    <col min="7681" max="7681" width="6.5546875" style="87" customWidth="1"/>
    <col min="7682" max="7682" width="33.109375" style="87" customWidth="1"/>
    <col min="7683" max="7683" width="0" style="87" hidden="1" customWidth="1"/>
    <col min="7684" max="7684" width="14.109375" style="87" customWidth="1"/>
    <col min="7685" max="7685" width="14.5546875" style="87" customWidth="1"/>
    <col min="7686" max="7686" width="13.5546875" style="87" customWidth="1"/>
    <col min="7687" max="7687" width="12.5546875" style="87" customWidth="1"/>
    <col min="7688" max="7936" width="9.6640625" style="87"/>
    <col min="7937" max="7937" width="6.5546875" style="87" customWidth="1"/>
    <col min="7938" max="7938" width="33.109375" style="87" customWidth="1"/>
    <col min="7939" max="7939" width="0" style="87" hidden="1" customWidth="1"/>
    <col min="7940" max="7940" width="14.109375" style="87" customWidth="1"/>
    <col min="7941" max="7941" width="14.5546875" style="87" customWidth="1"/>
    <col min="7942" max="7942" width="13.5546875" style="87" customWidth="1"/>
    <col min="7943" max="7943" width="12.5546875" style="87" customWidth="1"/>
    <col min="7944" max="8192" width="9.6640625" style="87"/>
    <col min="8193" max="8193" width="6.5546875" style="87" customWidth="1"/>
    <col min="8194" max="8194" width="33.109375" style="87" customWidth="1"/>
    <col min="8195" max="8195" width="0" style="87" hidden="1" customWidth="1"/>
    <col min="8196" max="8196" width="14.109375" style="87" customWidth="1"/>
    <col min="8197" max="8197" width="14.5546875" style="87" customWidth="1"/>
    <col min="8198" max="8198" width="13.5546875" style="87" customWidth="1"/>
    <col min="8199" max="8199" width="12.5546875" style="87" customWidth="1"/>
    <col min="8200" max="8448" width="9.6640625" style="87"/>
    <col min="8449" max="8449" width="6.5546875" style="87" customWidth="1"/>
    <col min="8450" max="8450" width="33.109375" style="87" customWidth="1"/>
    <col min="8451" max="8451" width="0" style="87" hidden="1" customWidth="1"/>
    <col min="8452" max="8452" width="14.109375" style="87" customWidth="1"/>
    <col min="8453" max="8453" width="14.5546875" style="87" customWidth="1"/>
    <col min="8454" max="8454" width="13.5546875" style="87" customWidth="1"/>
    <col min="8455" max="8455" width="12.5546875" style="87" customWidth="1"/>
    <col min="8456" max="8704" width="9.6640625" style="87"/>
    <col min="8705" max="8705" width="6.5546875" style="87" customWidth="1"/>
    <col min="8706" max="8706" width="33.109375" style="87" customWidth="1"/>
    <col min="8707" max="8707" width="0" style="87" hidden="1" customWidth="1"/>
    <col min="8708" max="8708" width="14.109375" style="87" customWidth="1"/>
    <col min="8709" max="8709" width="14.5546875" style="87" customWidth="1"/>
    <col min="8710" max="8710" width="13.5546875" style="87" customWidth="1"/>
    <col min="8711" max="8711" width="12.5546875" style="87" customWidth="1"/>
    <col min="8712" max="8960" width="9.6640625" style="87"/>
    <col min="8961" max="8961" width="6.5546875" style="87" customWidth="1"/>
    <col min="8962" max="8962" width="33.109375" style="87" customWidth="1"/>
    <col min="8963" max="8963" width="0" style="87" hidden="1" customWidth="1"/>
    <col min="8964" max="8964" width="14.109375" style="87" customWidth="1"/>
    <col min="8965" max="8965" width="14.5546875" style="87" customWidth="1"/>
    <col min="8966" max="8966" width="13.5546875" style="87" customWidth="1"/>
    <col min="8967" max="8967" width="12.5546875" style="87" customWidth="1"/>
    <col min="8968" max="9216" width="9.6640625" style="87"/>
    <col min="9217" max="9217" width="6.5546875" style="87" customWidth="1"/>
    <col min="9218" max="9218" width="33.109375" style="87" customWidth="1"/>
    <col min="9219" max="9219" width="0" style="87" hidden="1" customWidth="1"/>
    <col min="9220" max="9220" width="14.109375" style="87" customWidth="1"/>
    <col min="9221" max="9221" width="14.5546875" style="87" customWidth="1"/>
    <col min="9222" max="9222" width="13.5546875" style="87" customWidth="1"/>
    <col min="9223" max="9223" width="12.5546875" style="87" customWidth="1"/>
    <col min="9224" max="9472" width="9.6640625" style="87"/>
    <col min="9473" max="9473" width="6.5546875" style="87" customWidth="1"/>
    <col min="9474" max="9474" width="33.109375" style="87" customWidth="1"/>
    <col min="9475" max="9475" width="0" style="87" hidden="1" customWidth="1"/>
    <col min="9476" max="9476" width="14.109375" style="87" customWidth="1"/>
    <col min="9477" max="9477" width="14.5546875" style="87" customWidth="1"/>
    <col min="9478" max="9478" width="13.5546875" style="87" customWidth="1"/>
    <col min="9479" max="9479" width="12.5546875" style="87" customWidth="1"/>
    <col min="9480" max="9728" width="9.6640625" style="87"/>
    <col min="9729" max="9729" width="6.5546875" style="87" customWidth="1"/>
    <col min="9730" max="9730" width="33.109375" style="87" customWidth="1"/>
    <col min="9731" max="9731" width="0" style="87" hidden="1" customWidth="1"/>
    <col min="9732" max="9732" width="14.109375" style="87" customWidth="1"/>
    <col min="9733" max="9733" width="14.5546875" style="87" customWidth="1"/>
    <col min="9734" max="9734" width="13.5546875" style="87" customWidth="1"/>
    <col min="9735" max="9735" width="12.5546875" style="87" customWidth="1"/>
    <col min="9736" max="9984" width="9.6640625" style="87"/>
    <col min="9985" max="9985" width="6.5546875" style="87" customWidth="1"/>
    <col min="9986" max="9986" width="33.109375" style="87" customWidth="1"/>
    <col min="9987" max="9987" width="0" style="87" hidden="1" customWidth="1"/>
    <col min="9988" max="9988" width="14.109375" style="87" customWidth="1"/>
    <col min="9989" max="9989" width="14.5546875" style="87" customWidth="1"/>
    <col min="9990" max="9990" width="13.5546875" style="87" customWidth="1"/>
    <col min="9991" max="9991" width="12.5546875" style="87" customWidth="1"/>
    <col min="9992" max="10240" width="9.6640625" style="87"/>
    <col min="10241" max="10241" width="6.5546875" style="87" customWidth="1"/>
    <col min="10242" max="10242" width="33.109375" style="87" customWidth="1"/>
    <col min="10243" max="10243" width="0" style="87" hidden="1" customWidth="1"/>
    <col min="10244" max="10244" width="14.109375" style="87" customWidth="1"/>
    <col min="10245" max="10245" width="14.5546875" style="87" customWidth="1"/>
    <col min="10246" max="10246" width="13.5546875" style="87" customWidth="1"/>
    <col min="10247" max="10247" width="12.5546875" style="87" customWidth="1"/>
    <col min="10248" max="10496" width="9.6640625" style="87"/>
    <col min="10497" max="10497" width="6.5546875" style="87" customWidth="1"/>
    <col min="10498" max="10498" width="33.109375" style="87" customWidth="1"/>
    <col min="10499" max="10499" width="0" style="87" hidden="1" customWidth="1"/>
    <col min="10500" max="10500" width="14.109375" style="87" customWidth="1"/>
    <col min="10501" max="10501" width="14.5546875" style="87" customWidth="1"/>
    <col min="10502" max="10502" width="13.5546875" style="87" customWidth="1"/>
    <col min="10503" max="10503" width="12.5546875" style="87" customWidth="1"/>
    <col min="10504" max="10752" width="9.6640625" style="87"/>
    <col min="10753" max="10753" width="6.5546875" style="87" customWidth="1"/>
    <col min="10754" max="10754" width="33.109375" style="87" customWidth="1"/>
    <col min="10755" max="10755" width="0" style="87" hidden="1" customWidth="1"/>
    <col min="10756" max="10756" width="14.109375" style="87" customWidth="1"/>
    <col min="10757" max="10757" width="14.5546875" style="87" customWidth="1"/>
    <col min="10758" max="10758" width="13.5546875" style="87" customWidth="1"/>
    <col min="10759" max="10759" width="12.5546875" style="87" customWidth="1"/>
    <col min="10760" max="11008" width="9.6640625" style="87"/>
    <col min="11009" max="11009" width="6.5546875" style="87" customWidth="1"/>
    <col min="11010" max="11010" width="33.109375" style="87" customWidth="1"/>
    <col min="11011" max="11011" width="0" style="87" hidden="1" customWidth="1"/>
    <col min="11012" max="11012" width="14.109375" style="87" customWidth="1"/>
    <col min="11013" max="11013" width="14.5546875" style="87" customWidth="1"/>
    <col min="11014" max="11014" width="13.5546875" style="87" customWidth="1"/>
    <col min="11015" max="11015" width="12.5546875" style="87" customWidth="1"/>
    <col min="11016" max="11264" width="9.6640625" style="87"/>
    <col min="11265" max="11265" width="6.5546875" style="87" customWidth="1"/>
    <col min="11266" max="11266" width="33.109375" style="87" customWidth="1"/>
    <col min="11267" max="11267" width="0" style="87" hidden="1" customWidth="1"/>
    <col min="11268" max="11268" width="14.109375" style="87" customWidth="1"/>
    <col min="11269" max="11269" width="14.5546875" style="87" customWidth="1"/>
    <col min="11270" max="11270" width="13.5546875" style="87" customWidth="1"/>
    <col min="11271" max="11271" width="12.5546875" style="87" customWidth="1"/>
    <col min="11272" max="11520" width="9.6640625" style="87"/>
    <col min="11521" max="11521" width="6.5546875" style="87" customWidth="1"/>
    <col min="11522" max="11522" width="33.109375" style="87" customWidth="1"/>
    <col min="11523" max="11523" width="0" style="87" hidden="1" customWidth="1"/>
    <col min="11524" max="11524" width="14.109375" style="87" customWidth="1"/>
    <col min="11525" max="11525" width="14.5546875" style="87" customWidth="1"/>
    <col min="11526" max="11526" width="13.5546875" style="87" customWidth="1"/>
    <col min="11527" max="11527" width="12.5546875" style="87" customWidth="1"/>
    <col min="11528" max="11776" width="9.6640625" style="87"/>
    <col min="11777" max="11777" width="6.5546875" style="87" customWidth="1"/>
    <col min="11778" max="11778" width="33.109375" style="87" customWidth="1"/>
    <col min="11779" max="11779" width="0" style="87" hidden="1" customWidth="1"/>
    <col min="11780" max="11780" width="14.109375" style="87" customWidth="1"/>
    <col min="11781" max="11781" width="14.5546875" style="87" customWidth="1"/>
    <col min="11782" max="11782" width="13.5546875" style="87" customWidth="1"/>
    <col min="11783" max="11783" width="12.5546875" style="87" customWidth="1"/>
    <col min="11784" max="12032" width="9.6640625" style="87"/>
    <col min="12033" max="12033" width="6.5546875" style="87" customWidth="1"/>
    <col min="12034" max="12034" width="33.109375" style="87" customWidth="1"/>
    <col min="12035" max="12035" width="0" style="87" hidden="1" customWidth="1"/>
    <col min="12036" max="12036" width="14.109375" style="87" customWidth="1"/>
    <col min="12037" max="12037" width="14.5546875" style="87" customWidth="1"/>
    <col min="12038" max="12038" width="13.5546875" style="87" customWidth="1"/>
    <col min="12039" max="12039" width="12.5546875" style="87" customWidth="1"/>
    <col min="12040" max="12288" width="9.6640625" style="87"/>
    <col min="12289" max="12289" width="6.5546875" style="87" customWidth="1"/>
    <col min="12290" max="12290" width="33.109375" style="87" customWidth="1"/>
    <col min="12291" max="12291" width="0" style="87" hidden="1" customWidth="1"/>
    <col min="12292" max="12292" width="14.109375" style="87" customWidth="1"/>
    <col min="12293" max="12293" width="14.5546875" style="87" customWidth="1"/>
    <col min="12294" max="12294" width="13.5546875" style="87" customWidth="1"/>
    <col min="12295" max="12295" width="12.5546875" style="87" customWidth="1"/>
    <col min="12296" max="12544" width="9.6640625" style="87"/>
    <col min="12545" max="12545" width="6.5546875" style="87" customWidth="1"/>
    <col min="12546" max="12546" width="33.109375" style="87" customWidth="1"/>
    <col min="12547" max="12547" width="0" style="87" hidden="1" customWidth="1"/>
    <col min="12548" max="12548" width="14.109375" style="87" customWidth="1"/>
    <col min="12549" max="12549" width="14.5546875" style="87" customWidth="1"/>
    <col min="12550" max="12550" width="13.5546875" style="87" customWidth="1"/>
    <col min="12551" max="12551" width="12.5546875" style="87" customWidth="1"/>
    <col min="12552" max="12800" width="9.6640625" style="87"/>
    <col min="12801" max="12801" width="6.5546875" style="87" customWidth="1"/>
    <col min="12802" max="12802" width="33.109375" style="87" customWidth="1"/>
    <col min="12803" max="12803" width="0" style="87" hidden="1" customWidth="1"/>
    <col min="12804" max="12804" width="14.109375" style="87" customWidth="1"/>
    <col min="12805" max="12805" width="14.5546875" style="87" customWidth="1"/>
    <col min="12806" max="12806" width="13.5546875" style="87" customWidth="1"/>
    <col min="12807" max="12807" width="12.5546875" style="87" customWidth="1"/>
    <col min="12808" max="13056" width="9.6640625" style="87"/>
    <col min="13057" max="13057" width="6.5546875" style="87" customWidth="1"/>
    <col min="13058" max="13058" width="33.109375" style="87" customWidth="1"/>
    <col min="13059" max="13059" width="0" style="87" hidden="1" customWidth="1"/>
    <col min="13060" max="13060" width="14.109375" style="87" customWidth="1"/>
    <col min="13061" max="13061" width="14.5546875" style="87" customWidth="1"/>
    <col min="13062" max="13062" width="13.5546875" style="87" customWidth="1"/>
    <col min="13063" max="13063" width="12.5546875" style="87" customWidth="1"/>
    <col min="13064" max="13312" width="9.6640625" style="87"/>
    <col min="13313" max="13313" width="6.5546875" style="87" customWidth="1"/>
    <col min="13314" max="13314" width="33.109375" style="87" customWidth="1"/>
    <col min="13315" max="13315" width="0" style="87" hidden="1" customWidth="1"/>
    <col min="13316" max="13316" width="14.109375" style="87" customWidth="1"/>
    <col min="13317" max="13317" width="14.5546875" style="87" customWidth="1"/>
    <col min="13318" max="13318" width="13.5546875" style="87" customWidth="1"/>
    <col min="13319" max="13319" width="12.5546875" style="87" customWidth="1"/>
    <col min="13320" max="13568" width="9.6640625" style="87"/>
    <col min="13569" max="13569" width="6.5546875" style="87" customWidth="1"/>
    <col min="13570" max="13570" width="33.109375" style="87" customWidth="1"/>
    <col min="13571" max="13571" width="0" style="87" hidden="1" customWidth="1"/>
    <col min="13572" max="13572" width="14.109375" style="87" customWidth="1"/>
    <col min="13573" max="13573" width="14.5546875" style="87" customWidth="1"/>
    <col min="13574" max="13574" width="13.5546875" style="87" customWidth="1"/>
    <col min="13575" max="13575" width="12.5546875" style="87" customWidth="1"/>
    <col min="13576" max="13824" width="9.6640625" style="87"/>
    <col min="13825" max="13825" width="6.5546875" style="87" customWidth="1"/>
    <col min="13826" max="13826" width="33.109375" style="87" customWidth="1"/>
    <col min="13827" max="13827" width="0" style="87" hidden="1" customWidth="1"/>
    <col min="13828" max="13828" width="14.109375" style="87" customWidth="1"/>
    <col min="13829" max="13829" width="14.5546875" style="87" customWidth="1"/>
    <col min="13830" max="13830" width="13.5546875" style="87" customWidth="1"/>
    <col min="13831" max="13831" width="12.5546875" style="87" customWidth="1"/>
    <col min="13832" max="14080" width="9.6640625" style="87"/>
    <col min="14081" max="14081" width="6.5546875" style="87" customWidth="1"/>
    <col min="14082" max="14082" width="33.109375" style="87" customWidth="1"/>
    <col min="14083" max="14083" width="0" style="87" hidden="1" customWidth="1"/>
    <col min="14084" max="14084" width="14.109375" style="87" customWidth="1"/>
    <col min="14085" max="14085" width="14.5546875" style="87" customWidth="1"/>
    <col min="14086" max="14086" width="13.5546875" style="87" customWidth="1"/>
    <col min="14087" max="14087" width="12.5546875" style="87" customWidth="1"/>
    <col min="14088" max="14336" width="9.6640625" style="87"/>
    <col min="14337" max="14337" width="6.5546875" style="87" customWidth="1"/>
    <col min="14338" max="14338" width="33.109375" style="87" customWidth="1"/>
    <col min="14339" max="14339" width="0" style="87" hidden="1" customWidth="1"/>
    <col min="14340" max="14340" width="14.109375" style="87" customWidth="1"/>
    <col min="14341" max="14341" width="14.5546875" style="87" customWidth="1"/>
    <col min="14342" max="14342" width="13.5546875" style="87" customWidth="1"/>
    <col min="14343" max="14343" width="12.5546875" style="87" customWidth="1"/>
    <col min="14344" max="14592" width="9.6640625" style="87"/>
    <col min="14593" max="14593" width="6.5546875" style="87" customWidth="1"/>
    <col min="14594" max="14594" width="33.109375" style="87" customWidth="1"/>
    <col min="14595" max="14595" width="0" style="87" hidden="1" customWidth="1"/>
    <col min="14596" max="14596" width="14.109375" style="87" customWidth="1"/>
    <col min="14597" max="14597" width="14.5546875" style="87" customWidth="1"/>
    <col min="14598" max="14598" width="13.5546875" style="87" customWidth="1"/>
    <col min="14599" max="14599" width="12.5546875" style="87" customWidth="1"/>
    <col min="14600" max="14848" width="9.6640625" style="87"/>
    <col min="14849" max="14849" width="6.5546875" style="87" customWidth="1"/>
    <col min="14850" max="14850" width="33.109375" style="87" customWidth="1"/>
    <col min="14851" max="14851" width="0" style="87" hidden="1" customWidth="1"/>
    <col min="14852" max="14852" width="14.109375" style="87" customWidth="1"/>
    <col min="14853" max="14853" width="14.5546875" style="87" customWidth="1"/>
    <col min="14854" max="14854" width="13.5546875" style="87" customWidth="1"/>
    <col min="14855" max="14855" width="12.5546875" style="87" customWidth="1"/>
    <col min="14856" max="15104" width="9.6640625" style="87"/>
    <col min="15105" max="15105" width="6.5546875" style="87" customWidth="1"/>
    <col min="15106" max="15106" width="33.109375" style="87" customWidth="1"/>
    <col min="15107" max="15107" width="0" style="87" hidden="1" customWidth="1"/>
    <col min="15108" max="15108" width="14.109375" style="87" customWidth="1"/>
    <col min="15109" max="15109" width="14.5546875" style="87" customWidth="1"/>
    <col min="15110" max="15110" width="13.5546875" style="87" customWidth="1"/>
    <col min="15111" max="15111" width="12.5546875" style="87" customWidth="1"/>
    <col min="15112" max="15360" width="9.6640625" style="87"/>
    <col min="15361" max="15361" width="6.5546875" style="87" customWidth="1"/>
    <col min="15362" max="15362" width="33.109375" style="87" customWidth="1"/>
    <col min="15363" max="15363" width="0" style="87" hidden="1" customWidth="1"/>
    <col min="15364" max="15364" width="14.109375" style="87" customWidth="1"/>
    <col min="15365" max="15365" width="14.5546875" style="87" customWidth="1"/>
    <col min="15366" max="15366" width="13.5546875" style="87" customWidth="1"/>
    <col min="15367" max="15367" width="12.5546875" style="87" customWidth="1"/>
    <col min="15368" max="15616" width="9.6640625" style="87"/>
    <col min="15617" max="15617" width="6.5546875" style="87" customWidth="1"/>
    <col min="15618" max="15618" width="33.109375" style="87" customWidth="1"/>
    <col min="15619" max="15619" width="0" style="87" hidden="1" customWidth="1"/>
    <col min="15620" max="15620" width="14.109375" style="87" customWidth="1"/>
    <col min="15621" max="15621" width="14.5546875" style="87" customWidth="1"/>
    <col min="15622" max="15622" width="13.5546875" style="87" customWidth="1"/>
    <col min="15623" max="15623" width="12.5546875" style="87" customWidth="1"/>
    <col min="15624" max="15872" width="9.6640625" style="87"/>
    <col min="15873" max="15873" width="6.5546875" style="87" customWidth="1"/>
    <col min="15874" max="15874" width="33.109375" style="87" customWidth="1"/>
    <col min="15875" max="15875" width="0" style="87" hidden="1" customWidth="1"/>
    <col min="15876" max="15876" width="14.109375" style="87" customWidth="1"/>
    <col min="15877" max="15877" width="14.5546875" style="87" customWidth="1"/>
    <col min="15878" max="15878" width="13.5546875" style="87" customWidth="1"/>
    <col min="15879" max="15879" width="12.5546875" style="87" customWidth="1"/>
    <col min="15880" max="16128" width="9.6640625" style="87"/>
    <col min="16129" max="16129" width="6.5546875" style="87" customWidth="1"/>
    <col min="16130" max="16130" width="33.109375" style="87" customWidth="1"/>
    <col min="16131" max="16131" width="0" style="87" hidden="1" customWidth="1"/>
    <col min="16132" max="16132" width="14.109375" style="87" customWidth="1"/>
    <col min="16133" max="16133" width="14.5546875" style="87" customWidth="1"/>
    <col min="16134" max="16134" width="13.5546875" style="87" customWidth="1"/>
    <col min="16135" max="16135" width="12.5546875" style="87" customWidth="1"/>
    <col min="16136" max="16384" width="9.6640625" style="87"/>
  </cols>
  <sheetData>
    <row r="1" spans="1:10" s="85" customFormat="1">
      <c r="A1" s="496" t="s">
        <v>1663</v>
      </c>
      <c r="B1" s="496"/>
      <c r="C1" s="84"/>
    </row>
    <row r="2" spans="1:10" s="25" customFormat="1" ht="36" customHeight="1">
      <c r="A2" s="497" t="s">
        <v>1664</v>
      </c>
      <c r="B2" s="497"/>
      <c r="C2" s="497"/>
      <c r="D2" s="497"/>
      <c r="E2" s="497"/>
      <c r="F2" s="497"/>
      <c r="G2" s="497"/>
    </row>
    <row r="3" spans="1:10">
      <c r="A3" s="493" t="s">
        <v>629</v>
      </c>
      <c r="B3" s="493" t="s">
        <v>630</v>
      </c>
      <c r="C3" s="493" t="s">
        <v>1650</v>
      </c>
      <c r="D3" s="493" t="s">
        <v>1665</v>
      </c>
      <c r="E3" s="493" t="s">
        <v>1351</v>
      </c>
      <c r="F3" s="493"/>
      <c r="G3" s="493"/>
    </row>
    <row r="4" spans="1:10">
      <c r="A4" s="493"/>
      <c r="B4" s="493"/>
      <c r="C4" s="493"/>
      <c r="D4" s="493"/>
      <c r="E4" s="493" t="s">
        <v>677</v>
      </c>
      <c r="F4" s="493" t="s">
        <v>1666</v>
      </c>
      <c r="G4" s="493"/>
    </row>
    <row r="5" spans="1:10" ht="36" customHeight="1">
      <c r="A5" s="493"/>
      <c r="B5" s="493"/>
      <c r="C5" s="493"/>
      <c r="D5" s="493"/>
      <c r="E5" s="493"/>
      <c r="F5" s="50" t="s">
        <v>1653</v>
      </c>
      <c r="G5" s="50" t="s">
        <v>1667</v>
      </c>
    </row>
    <row r="6" spans="1:10" ht="26.4" customHeight="1">
      <c r="A6" s="88">
        <v>-1</v>
      </c>
      <c r="B6" s="88">
        <v>-2</v>
      </c>
      <c r="C6" s="88">
        <v>-3</v>
      </c>
      <c r="D6" s="89">
        <v>-4</v>
      </c>
      <c r="E6" s="88">
        <v>-5</v>
      </c>
      <c r="F6" s="88" t="s">
        <v>631</v>
      </c>
      <c r="G6" s="88" t="s">
        <v>1668</v>
      </c>
    </row>
    <row r="7" spans="1:10" ht="16.2">
      <c r="A7" s="90">
        <v>1</v>
      </c>
      <c r="B7" s="91" t="s">
        <v>633</v>
      </c>
      <c r="C7" s="90" t="s">
        <v>338</v>
      </c>
      <c r="D7" s="92">
        <v>52577.38</v>
      </c>
      <c r="E7" s="92">
        <f>'01-CH'!D8</f>
        <v>50908.058042999997</v>
      </c>
      <c r="F7" s="92">
        <f>E7-D7</f>
        <v>-1669.3219570000001</v>
      </c>
      <c r="G7" s="92">
        <f>E7/D7*100</f>
        <v>96.825018749507862</v>
      </c>
      <c r="J7" s="87">
        <f>D7/79227.31*100</f>
        <v>66.362697408254803</v>
      </c>
    </row>
    <row r="8" spans="1:10" ht="16.2">
      <c r="A8" s="93"/>
      <c r="B8" s="94" t="s">
        <v>634</v>
      </c>
      <c r="C8" s="93"/>
      <c r="D8" s="95"/>
      <c r="E8" s="95"/>
      <c r="F8" s="96"/>
      <c r="G8" s="97"/>
    </row>
    <row r="9" spans="1:10">
      <c r="A9" s="93" t="s">
        <v>34</v>
      </c>
      <c r="B9" s="98" t="s">
        <v>635</v>
      </c>
      <c r="C9" s="93" t="s">
        <v>636</v>
      </c>
      <c r="D9" s="99">
        <v>3644.93</v>
      </c>
      <c r="E9" s="96">
        <f>'01-CH'!D10</f>
        <v>3693.5878269999998</v>
      </c>
      <c r="F9" s="96">
        <f t="shared" ref="F9:F60" si="0">E9-D9</f>
        <v>48.657826999999997</v>
      </c>
      <c r="G9" s="96">
        <f t="shared" ref="G9:G60" si="1">E9/D9*100</f>
        <v>101.33494544476849</v>
      </c>
    </row>
    <row r="10" spans="1:10" ht="31.2">
      <c r="A10" s="100"/>
      <c r="B10" s="94" t="s">
        <v>637</v>
      </c>
      <c r="C10" s="100" t="s">
        <v>4</v>
      </c>
      <c r="D10" s="101">
        <v>2413.23</v>
      </c>
      <c r="E10" s="102">
        <f>'01-CH'!D11</f>
        <v>2445.5618369999997</v>
      </c>
      <c r="F10" s="102">
        <f t="shared" si="0"/>
        <v>32.331836999999723</v>
      </c>
      <c r="G10" s="103">
        <f t="shared" si="1"/>
        <v>101.33977436879202</v>
      </c>
    </row>
    <row r="11" spans="1:10">
      <c r="A11" s="93" t="s">
        <v>37</v>
      </c>
      <c r="B11" s="98" t="s">
        <v>732</v>
      </c>
      <c r="C11" s="93" t="s">
        <v>7</v>
      </c>
      <c r="D11" s="99">
        <v>2737.4</v>
      </c>
      <c r="E11" s="96">
        <f>'01-CH'!D14</f>
        <v>2855.6105969999999</v>
      </c>
      <c r="F11" s="96">
        <f t="shared" si="0"/>
        <v>118.21059699999978</v>
      </c>
      <c r="G11" s="96">
        <f t="shared" si="1"/>
        <v>104.31835307225835</v>
      </c>
    </row>
    <row r="12" spans="1:10">
      <c r="A12" s="93" t="s">
        <v>38</v>
      </c>
      <c r="B12" s="98" t="s">
        <v>49</v>
      </c>
      <c r="C12" s="93" t="s">
        <v>8</v>
      </c>
      <c r="D12" s="99">
        <v>3082.54</v>
      </c>
      <c r="E12" s="96">
        <f>'01-CH'!D15</f>
        <v>2771.8970820000004</v>
      </c>
      <c r="F12" s="96">
        <f t="shared" si="0"/>
        <v>-310.64291799999955</v>
      </c>
      <c r="G12" s="96">
        <f t="shared" si="1"/>
        <v>89.922501638259362</v>
      </c>
    </row>
    <row r="13" spans="1:10">
      <c r="A13" s="93" t="s">
        <v>40</v>
      </c>
      <c r="B13" s="98" t="s">
        <v>50</v>
      </c>
      <c r="C13" s="93" t="s">
        <v>9</v>
      </c>
      <c r="D13" s="99">
        <v>13566.77</v>
      </c>
      <c r="E13" s="96">
        <f>'01-CH'!D16</f>
        <v>13607.445168</v>
      </c>
      <c r="F13" s="96">
        <f t="shared" si="0"/>
        <v>40.675167999999758</v>
      </c>
      <c r="G13" s="96">
        <f t="shared" si="1"/>
        <v>100.29981467954421</v>
      </c>
    </row>
    <row r="14" spans="1:10">
      <c r="A14" s="93" t="s">
        <v>196</v>
      </c>
      <c r="B14" s="98" t="s">
        <v>638</v>
      </c>
      <c r="C14" s="93" t="s">
        <v>639</v>
      </c>
      <c r="D14" s="96"/>
      <c r="E14" s="96"/>
      <c r="F14" s="96">
        <f t="shared" si="0"/>
        <v>0</v>
      </c>
      <c r="G14" s="96"/>
    </row>
    <row r="15" spans="1:10">
      <c r="A15" s="93" t="s">
        <v>41</v>
      </c>
      <c r="B15" s="98" t="s">
        <v>53</v>
      </c>
      <c r="C15" s="93" t="s">
        <v>10</v>
      </c>
      <c r="D15" s="99">
        <v>29311.11</v>
      </c>
      <c r="E15" s="96">
        <f>'01-CH'!D24</f>
        <v>27811.901196999999</v>
      </c>
      <c r="F15" s="96">
        <f t="shared" si="0"/>
        <v>-1499.2088030000014</v>
      </c>
      <c r="G15" s="96">
        <f t="shared" si="1"/>
        <v>94.885185845913028</v>
      </c>
    </row>
    <row r="16" spans="1:10" s="104" customFormat="1" ht="31.2">
      <c r="A16" s="100"/>
      <c r="B16" s="94" t="s">
        <v>640</v>
      </c>
      <c r="C16" s="100" t="s">
        <v>641</v>
      </c>
      <c r="D16" s="101">
        <v>17100.25</v>
      </c>
      <c r="E16" s="102">
        <f>'01-CH'!D25</f>
        <v>17100.160833000002</v>
      </c>
      <c r="F16" s="102">
        <f t="shared" si="0"/>
        <v>-8.9166999998269603E-2</v>
      </c>
      <c r="G16" s="102">
        <f t="shared" si="1"/>
        <v>99.999478563178911</v>
      </c>
    </row>
    <row r="17" spans="1:10">
      <c r="A17" s="93" t="s">
        <v>298</v>
      </c>
      <c r="B17" s="98" t="s">
        <v>733</v>
      </c>
      <c r="C17" s="93" t="s">
        <v>11</v>
      </c>
      <c r="D17" s="99">
        <v>157.78</v>
      </c>
      <c r="E17" s="96">
        <f>'01-CH'!D28</f>
        <v>163.12209100000001</v>
      </c>
      <c r="F17" s="96">
        <f t="shared" si="0"/>
        <v>5.3420910000000106</v>
      </c>
      <c r="G17" s="96">
        <f t="shared" si="1"/>
        <v>103.38578463683609</v>
      </c>
    </row>
    <row r="18" spans="1:10" ht="16.2">
      <c r="A18" s="93" t="s">
        <v>309</v>
      </c>
      <c r="B18" s="98" t="s">
        <v>1669</v>
      </c>
      <c r="C18" s="93" t="s">
        <v>1670</v>
      </c>
      <c r="D18" s="95"/>
      <c r="E18" s="95"/>
      <c r="F18" s="96"/>
      <c r="G18" s="97"/>
    </row>
    <row r="19" spans="1:10">
      <c r="A19" s="93" t="s">
        <v>309</v>
      </c>
      <c r="B19" s="98" t="s">
        <v>57</v>
      </c>
      <c r="C19" s="93" t="s">
        <v>12</v>
      </c>
      <c r="D19" s="99">
        <v>76.86</v>
      </c>
      <c r="E19" s="96">
        <f>'01-CH'!D30</f>
        <v>4.4940810000000004</v>
      </c>
      <c r="F19" s="96">
        <f t="shared" si="0"/>
        <v>-72.365919000000005</v>
      </c>
      <c r="G19" s="96">
        <f t="shared" si="1"/>
        <v>5.847099921935988</v>
      </c>
    </row>
    <row r="20" spans="1:10" ht="16.2">
      <c r="A20" s="90">
        <v>2</v>
      </c>
      <c r="B20" s="91" t="s">
        <v>642</v>
      </c>
      <c r="C20" s="90" t="s">
        <v>643</v>
      </c>
      <c r="D20" s="105">
        <v>7291.1</v>
      </c>
      <c r="E20" s="92">
        <f>'01-CH'!D31</f>
        <v>6935.9881289999994</v>
      </c>
      <c r="F20" s="92">
        <f t="shared" si="0"/>
        <v>-355.11187100000097</v>
      </c>
      <c r="G20" s="97">
        <f t="shared" si="1"/>
        <v>95.129515834373407</v>
      </c>
      <c r="J20" s="87">
        <f>D20/79227.31*100</f>
        <v>9.2027610176339447</v>
      </c>
    </row>
    <row r="21" spans="1:10" ht="16.2">
      <c r="A21" s="93"/>
      <c r="B21" s="94" t="s">
        <v>634</v>
      </c>
      <c r="C21" s="93"/>
      <c r="D21" s="95"/>
      <c r="E21" s="95"/>
      <c r="F21" s="96"/>
      <c r="G21" s="97"/>
      <c r="J21" s="87">
        <f>100-66.36-9.2</f>
        <v>24.44</v>
      </c>
    </row>
    <row r="22" spans="1:10">
      <c r="A22" s="93" t="s">
        <v>43</v>
      </c>
      <c r="B22" s="98" t="s">
        <v>644</v>
      </c>
      <c r="C22" s="93" t="s">
        <v>13</v>
      </c>
      <c r="D22" s="99">
        <v>78.02</v>
      </c>
      <c r="E22" s="96">
        <f>'01-CH'!D33</f>
        <v>78.018066000000005</v>
      </c>
      <c r="F22" s="96">
        <f t="shared" si="0"/>
        <v>-1.9339999999914426E-3</v>
      </c>
      <c r="G22" s="96">
        <f t="shared" si="1"/>
        <v>99.997521148423502</v>
      </c>
    </row>
    <row r="23" spans="1:10">
      <c r="A23" s="93" t="s">
        <v>45</v>
      </c>
      <c r="B23" s="98" t="s">
        <v>645</v>
      </c>
      <c r="C23" s="93" t="s">
        <v>14</v>
      </c>
      <c r="D23" s="99">
        <v>3.49</v>
      </c>
      <c r="E23" s="96">
        <f>'01-CH'!D34</f>
        <v>3.0779190000000001</v>
      </c>
      <c r="F23" s="96">
        <f t="shared" si="0"/>
        <v>-0.41208100000000014</v>
      </c>
      <c r="G23" s="96">
        <f t="shared" si="1"/>
        <v>88.192521489971341</v>
      </c>
    </row>
    <row r="24" spans="1:10">
      <c r="A24" s="93" t="s">
        <v>47</v>
      </c>
      <c r="B24" s="98" t="s">
        <v>646</v>
      </c>
      <c r="C24" s="93" t="s">
        <v>647</v>
      </c>
      <c r="D24" s="106"/>
      <c r="E24" s="96">
        <f>'01-CH'!D35</f>
        <v>0</v>
      </c>
      <c r="F24" s="96">
        <f t="shared" si="0"/>
        <v>0</v>
      </c>
      <c r="G24" s="96"/>
    </row>
    <row r="25" spans="1:10">
      <c r="A25" s="93" t="s">
        <v>48</v>
      </c>
      <c r="B25" s="98" t="s">
        <v>61</v>
      </c>
      <c r="C25" s="93" t="s">
        <v>60</v>
      </c>
      <c r="D25" s="99">
        <v>50</v>
      </c>
      <c r="E25" s="96">
        <v>0</v>
      </c>
      <c r="F25" s="96">
        <f t="shared" si="0"/>
        <v>-50</v>
      </c>
      <c r="G25" s="96">
        <f t="shared" si="1"/>
        <v>0</v>
      </c>
    </row>
    <row r="26" spans="1:10">
      <c r="A26" s="93" t="s">
        <v>197</v>
      </c>
      <c r="B26" s="98" t="s">
        <v>648</v>
      </c>
      <c r="C26" s="93" t="s">
        <v>15</v>
      </c>
      <c r="D26" s="99">
        <v>6.31</v>
      </c>
      <c r="E26" s="96">
        <f>'01-CH'!D37</f>
        <v>2.0048969999999997</v>
      </c>
      <c r="F26" s="96">
        <f t="shared" si="0"/>
        <v>-4.3051029999999999</v>
      </c>
      <c r="G26" s="96">
        <f t="shared" si="1"/>
        <v>31.77332805071315</v>
      </c>
    </row>
    <row r="27" spans="1:10">
      <c r="A27" s="93" t="s">
        <v>198</v>
      </c>
      <c r="B27" s="98" t="s">
        <v>320</v>
      </c>
      <c r="C27" s="93" t="s">
        <v>16</v>
      </c>
      <c r="D27" s="99">
        <v>43.63</v>
      </c>
      <c r="E27" s="96">
        <f>'01-CH'!D38</f>
        <v>5.6031370000000003</v>
      </c>
      <c r="F27" s="96">
        <f t="shared" si="0"/>
        <v>-38.026863000000006</v>
      </c>
      <c r="G27" s="96">
        <f t="shared" si="1"/>
        <v>12.842395140958057</v>
      </c>
    </row>
    <row r="28" spans="1:10" ht="31.2">
      <c r="A28" s="93" t="s">
        <v>332</v>
      </c>
      <c r="B28" s="98" t="s">
        <v>649</v>
      </c>
      <c r="C28" s="93" t="s">
        <v>650</v>
      </c>
      <c r="D28" s="99">
        <v>4.87</v>
      </c>
      <c r="E28" s="95">
        <v>4.87</v>
      </c>
      <c r="F28" s="96">
        <f>E28-D28</f>
        <v>0</v>
      </c>
      <c r="G28" s="96">
        <f t="shared" si="1"/>
        <v>100</v>
      </c>
    </row>
    <row r="29" spans="1:10" ht="31.2">
      <c r="A29" s="93" t="s">
        <v>334</v>
      </c>
      <c r="B29" s="98" t="s">
        <v>321</v>
      </c>
      <c r="C29" s="93" t="s">
        <v>17</v>
      </c>
      <c r="D29" s="99">
        <v>31.21</v>
      </c>
      <c r="E29" s="96">
        <f>'01-CH'!D40</f>
        <v>27.282563</v>
      </c>
      <c r="F29" s="96">
        <f t="shared" si="0"/>
        <v>-3.9274370000000012</v>
      </c>
      <c r="G29" s="96">
        <f t="shared" si="1"/>
        <v>87.416094200576737</v>
      </c>
    </row>
    <row r="30" spans="1:10" ht="31.2">
      <c r="A30" s="93" t="s">
        <v>335</v>
      </c>
      <c r="B30" s="98" t="s">
        <v>651</v>
      </c>
      <c r="C30" s="93" t="s">
        <v>652</v>
      </c>
      <c r="D30" s="99">
        <v>1233.76</v>
      </c>
      <c r="E30" s="96">
        <f>'01-CH'!D41</f>
        <v>1002.8756410000002</v>
      </c>
      <c r="F30" s="96">
        <f t="shared" si="0"/>
        <v>-230.88435899999979</v>
      </c>
      <c r="G30" s="96">
        <f t="shared" si="1"/>
        <v>81.286120558293362</v>
      </c>
    </row>
    <row r="31" spans="1:10" ht="16.2">
      <c r="A31" s="93"/>
      <c r="B31" s="94" t="s">
        <v>634</v>
      </c>
      <c r="C31" s="93"/>
      <c r="D31" s="95"/>
      <c r="E31" s="95"/>
      <c r="F31" s="96"/>
      <c r="G31" s="97"/>
    </row>
    <row r="32" spans="1:10">
      <c r="A32" s="100" t="s">
        <v>653</v>
      </c>
      <c r="B32" s="94" t="s">
        <v>69</v>
      </c>
      <c r="C32" s="100" t="s">
        <v>18</v>
      </c>
      <c r="D32" s="103">
        <v>623.94000000000005</v>
      </c>
      <c r="E32" s="103">
        <f>'01-CH'!D43</f>
        <v>517.14588399999991</v>
      </c>
      <c r="F32" s="103">
        <f t="shared" si="0"/>
        <v>-106.79411600000014</v>
      </c>
      <c r="G32" s="103">
        <f t="shared" si="1"/>
        <v>82.883912555694437</v>
      </c>
    </row>
    <row r="33" spans="1:7">
      <c r="A33" s="100" t="s">
        <v>653</v>
      </c>
      <c r="B33" s="94" t="s">
        <v>183</v>
      </c>
      <c r="C33" s="100" t="s">
        <v>19</v>
      </c>
      <c r="D33" s="103">
        <v>83.97</v>
      </c>
      <c r="E33" s="103">
        <f>'01-CH'!D44</f>
        <v>81.090248000000003</v>
      </c>
      <c r="F33" s="103">
        <f t="shared" si="0"/>
        <v>-2.8797519999999963</v>
      </c>
      <c r="G33" s="103">
        <f t="shared" si="1"/>
        <v>96.570498987733728</v>
      </c>
    </row>
    <row r="34" spans="1:7">
      <c r="A34" s="100" t="s">
        <v>653</v>
      </c>
      <c r="B34" s="94" t="s">
        <v>75</v>
      </c>
      <c r="C34" s="100" t="s">
        <v>20</v>
      </c>
      <c r="D34" s="103">
        <v>7.73</v>
      </c>
      <c r="E34" s="103">
        <f>'01-CH'!D45</f>
        <v>7.1376930000000014</v>
      </c>
      <c r="F34" s="103">
        <f t="shared" si="0"/>
        <v>-0.59230699999999903</v>
      </c>
      <c r="G34" s="103">
        <f t="shared" si="1"/>
        <v>92.337554980595087</v>
      </c>
    </row>
    <row r="35" spans="1:7">
      <c r="A35" s="100" t="s">
        <v>653</v>
      </c>
      <c r="B35" s="94" t="s">
        <v>654</v>
      </c>
      <c r="C35" s="100" t="s">
        <v>21</v>
      </c>
      <c r="D35" s="103">
        <v>4.41</v>
      </c>
      <c r="E35" s="103">
        <f>'01-CH'!D46</f>
        <v>4.3878320000000004</v>
      </c>
      <c r="F35" s="103">
        <f t="shared" si="0"/>
        <v>-2.2167999999999743E-2</v>
      </c>
      <c r="G35" s="103">
        <f t="shared" si="1"/>
        <v>99.49732426303855</v>
      </c>
    </row>
    <row r="36" spans="1:7" ht="31.2">
      <c r="A36" s="100" t="s">
        <v>653</v>
      </c>
      <c r="B36" s="94" t="s">
        <v>655</v>
      </c>
      <c r="C36" s="100" t="s">
        <v>22</v>
      </c>
      <c r="D36" s="103">
        <v>52.44</v>
      </c>
      <c r="E36" s="103">
        <f>'01-CH'!D47</f>
        <v>52.384579000000002</v>
      </c>
      <c r="F36" s="103">
        <f t="shared" si="0"/>
        <v>-5.5420999999995502E-2</v>
      </c>
      <c r="G36" s="103">
        <f t="shared" si="1"/>
        <v>99.894315408085447</v>
      </c>
    </row>
    <row r="37" spans="1:7" ht="31.2">
      <c r="A37" s="100" t="s">
        <v>653</v>
      </c>
      <c r="B37" s="94" t="s">
        <v>656</v>
      </c>
      <c r="C37" s="100" t="s">
        <v>23</v>
      </c>
      <c r="D37" s="103">
        <v>4.8600000000000003</v>
      </c>
      <c r="E37" s="103">
        <f>'01-CH'!D48</f>
        <v>4.859699</v>
      </c>
      <c r="F37" s="103">
        <f t="shared" si="0"/>
        <v>-3.0100000000032878E-4</v>
      </c>
      <c r="G37" s="103">
        <f t="shared" si="1"/>
        <v>99.993806584362133</v>
      </c>
    </row>
    <row r="38" spans="1:7">
      <c r="A38" s="100" t="s">
        <v>653</v>
      </c>
      <c r="B38" s="94" t="s">
        <v>163</v>
      </c>
      <c r="C38" s="100" t="s">
        <v>24</v>
      </c>
      <c r="D38" s="103">
        <v>333.77</v>
      </c>
      <c r="E38" s="103">
        <f>'01-CH'!D49</f>
        <v>212.02043999999998</v>
      </c>
      <c r="F38" s="103">
        <f t="shared" si="0"/>
        <v>-121.74956</v>
      </c>
      <c r="G38" s="103">
        <f t="shared" si="1"/>
        <v>63.522916978757827</v>
      </c>
    </row>
    <row r="39" spans="1:7" ht="31.2">
      <c r="A39" s="100" t="s">
        <v>653</v>
      </c>
      <c r="B39" s="94" t="s">
        <v>310</v>
      </c>
      <c r="C39" s="100" t="s">
        <v>25</v>
      </c>
      <c r="D39" s="103">
        <v>0.51</v>
      </c>
      <c r="E39" s="103">
        <f>'01-CH'!D50</f>
        <v>0.52487899999999998</v>
      </c>
      <c r="F39" s="103">
        <f t="shared" si="0"/>
        <v>1.4878999999999976E-2</v>
      </c>
      <c r="G39" s="103">
        <v>101.96</v>
      </c>
    </row>
    <row r="40" spans="1:7">
      <c r="A40" s="100" t="s">
        <v>653</v>
      </c>
      <c r="B40" s="94" t="s">
        <v>1671</v>
      </c>
      <c r="C40" s="100" t="s">
        <v>1672</v>
      </c>
      <c r="D40" s="103"/>
      <c r="E40" s="103">
        <f>'01-CH'!D51</f>
        <v>0</v>
      </c>
      <c r="F40" s="103"/>
      <c r="G40" s="103"/>
    </row>
    <row r="41" spans="1:7">
      <c r="A41" s="100" t="s">
        <v>653</v>
      </c>
      <c r="B41" s="94" t="s">
        <v>657</v>
      </c>
      <c r="C41" s="100" t="s">
        <v>658</v>
      </c>
      <c r="D41" s="103">
        <v>3.7</v>
      </c>
      <c r="E41" s="103">
        <f>'01-CH'!D52</f>
        <v>3.7036250000000002</v>
      </c>
      <c r="F41" s="103">
        <f t="shared" si="0"/>
        <v>3.6249999999999893E-3</v>
      </c>
      <c r="G41" s="103">
        <f t="shared" si="1"/>
        <v>100.09797297297298</v>
      </c>
    </row>
    <row r="42" spans="1:7">
      <c r="A42" s="100" t="s">
        <v>653</v>
      </c>
      <c r="B42" s="94" t="s">
        <v>659</v>
      </c>
      <c r="C42" s="100" t="s">
        <v>660</v>
      </c>
      <c r="D42" s="103">
        <v>2.2200000000000002</v>
      </c>
      <c r="E42" s="103">
        <f>'01-CH'!D53</f>
        <v>2.218226</v>
      </c>
      <c r="F42" s="103">
        <f t="shared" si="0"/>
        <v>-1.7740000000001643E-3</v>
      </c>
      <c r="G42" s="103">
        <f t="shared" si="1"/>
        <v>99.920090090090085</v>
      </c>
    </row>
    <row r="43" spans="1:7">
      <c r="A43" s="100" t="s">
        <v>653</v>
      </c>
      <c r="B43" s="94" t="s">
        <v>661</v>
      </c>
      <c r="C43" s="100" t="s">
        <v>662</v>
      </c>
      <c r="D43" s="103"/>
      <c r="E43" s="103">
        <f>'01-CH'!D54</f>
        <v>0</v>
      </c>
      <c r="F43" s="103">
        <f t="shared" si="0"/>
        <v>0</v>
      </c>
      <c r="G43" s="103"/>
    </row>
    <row r="44" spans="1:7" ht="31.2">
      <c r="A44" s="100" t="s">
        <v>653</v>
      </c>
      <c r="B44" s="94" t="s">
        <v>663</v>
      </c>
      <c r="C44" s="100" t="s">
        <v>26</v>
      </c>
      <c r="D44" s="103">
        <v>115.27</v>
      </c>
      <c r="E44" s="103">
        <f>'01-CH'!D55</f>
        <v>116.50033000000002</v>
      </c>
      <c r="F44" s="103">
        <f t="shared" si="0"/>
        <v>1.2303300000000235</v>
      </c>
      <c r="G44" s="103">
        <f t="shared" si="1"/>
        <v>101.06734623058907</v>
      </c>
    </row>
    <row r="45" spans="1:7" ht="31.2" hidden="1">
      <c r="A45" s="100" t="s">
        <v>653</v>
      </c>
      <c r="B45" s="94" t="s">
        <v>1673</v>
      </c>
      <c r="C45" s="100" t="s">
        <v>1674</v>
      </c>
      <c r="D45" s="103">
        <v>0</v>
      </c>
      <c r="E45" s="103">
        <f>'01-CH'!D56</f>
        <v>0</v>
      </c>
      <c r="F45" s="103"/>
      <c r="G45" s="103" t="e">
        <f t="shared" si="1"/>
        <v>#DIV/0!</v>
      </c>
    </row>
    <row r="46" spans="1:7" s="104" customFormat="1" hidden="1">
      <c r="A46" s="100" t="s">
        <v>653</v>
      </c>
      <c r="B46" s="94" t="s">
        <v>1675</v>
      </c>
      <c r="C46" s="100" t="s">
        <v>1676</v>
      </c>
      <c r="D46" s="103">
        <v>0</v>
      </c>
      <c r="E46" s="103">
        <f>'01-CH'!D57</f>
        <v>0</v>
      </c>
      <c r="F46" s="103">
        <f t="shared" si="0"/>
        <v>0</v>
      </c>
      <c r="G46" s="103" t="e">
        <f t="shared" si="1"/>
        <v>#DIV/0!</v>
      </c>
    </row>
    <row r="47" spans="1:7">
      <c r="A47" s="100" t="s">
        <v>653</v>
      </c>
      <c r="B47" s="94" t="s">
        <v>534</v>
      </c>
      <c r="C47" s="100" t="s">
        <v>535</v>
      </c>
      <c r="D47" s="103">
        <v>0.94</v>
      </c>
      <c r="E47" s="103">
        <f>'01-CH'!D58</f>
        <v>0.90220600000000006</v>
      </c>
      <c r="F47" s="103">
        <f t="shared" si="0"/>
        <v>-3.7793999999999883E-2</v>
      </c>
      <c r="G47" s="103">
        <f t="shared" si="1"/>
        <v>95.979361702127676</v>
      </c>
    </row>
    <row r="48" spans="1:7" ht="16.2">
      <c r="A48" s="93" t="s">
        <v>339</v>
      </c>
      <c r="B48" s="98" t="s">
        <v>664</v>
      </c>
      <c r="C48" s="93" t="s">
        <v>665</v>
      </c>
      <c r="D48" s="95"/>
      <c r="E48" s="96">
        <f>'01-CH'!D59</f>
        <v>0</v>
      </c>
      <c r="F48" s="96"/>
      <c r="G48" s="97"/>
    </row>
    <row r="49" spans="1:7" ht="16.2">
      <c r="A49" s="93" t="s">
        <v>340</v>
      </c>
      <c r="B49" s="98" t="s">
        <v>1677</v>
      </c>
      <c r="C49" s="93" t="s">
        <v>212</v>
      </c>
      <c r="D49" s="95"/>
      <c r="E49" s="96">
        <f>'01-CH'!D60</f>
        <v>0</v>
      </c>
      <c r="F49" s="96">
        <f t="shared" si="0"/>
        <v>0</v>
      </c>
      <c r="G49" s="97"/>
    </row>
    <row r="50" spans="1:7">
      <c r="A50" s="93" t="s">
        <v>666</v>
      </c>
      <c r="B50" s="98" t="s">
        <v>195</v>
      </c>
      <c r="C50" s="93" t="s">
        <v>194</v>
      </c>
      <c r="D50" s="99">
        <v>2.4900000000000002</v>
      </c>
      <c r="E50" s="96">
        <f>'01-CH'!D61</f>
        <v>2.2304309999999998</v>
      </c>
      <c r="F50" s="96">
        <f t="shared" si="0"/>
        <v>-0.25956900000000038</v>
      </c>
      <c r="G50" s="96">
        <f t="shared" si="1"/>
        <v>89.575542168674687</v>
      </c>
    </row>
    <row r="51" spans="1:7">
      <c r="A51" s="93" t="s">
        <v>668</v>
      </c>
      <c r="B51" s="98" t="s">
        <v>184</v>
      </c>
      <c r="C51" s="93" t="s">
        <v>27</v>
      </c>
      <c r="D51" s="99">
        <v>450.67</v>
      </c>
      <c r="E51" s="96">
        <f>'01-CH'!D62</f>
        <v>441.83152200000001</v>
      </c>
      <c r="F51" s="96">
        <f t="shared" si="0"/>
        <v>-8.8384780000000092</v>
      </c>
      <c r="G51" s="96">
        <f t="shared" si="1"/>
        <v>98.038813766170364</v>
      </c>
    </row>
    <row r="52" spans="1:7">
      <c r="A52" s="93" t="s">
        <v>734</v>
      </c>
      <c r="B52" s="98" t="s">
        <v>188</v>
      </c>
      <c r="C52" s="93" t="s">
        <v>28</v>
      </c>
      <c r="D52" s="99">
        <v>95.35</v>
      </c>
      <c r="E52" s="96">
        <f>'01-CH'!D63</f>
        <v>55.495649999999998</v>
      </c>
      <c r="F52" s="96">
        <f t="shared" si="0"/>
        <v>-39.854349999999997</v>
      </c>
      <c r="G52" s="96">
        <f t="shared" si="1"/>
        <v>58.202045097011009</v>
      </c>
    </row>
    <row r="53" spans="1:7">
      <c r="A53" s="93" t="s">
        <v>736</v>
      </c>
      <c r="B53" s="98" t="s">
        <v>667</v>
      </c>
      <c r="C53" s="93" t="s">
        <v>29</v>
      </c>
      <c r="D53" s="99">
        <v>6.77</v>
      </c>
      <c r="E53" s="96">
        <f>'01-CH'!D64</f>
        <v>6.8607360000000002</v>
      </c>
      <c r="F53" s="96">
        <f t="shared" si="0"/>
        <v>9.0736000000000594E-2</v>
      </c>
      <c r="G53" s="96">
        <f t="shared" si="1"/>
        <v>101.34026587887742</v>
      </c>
    </row>
    <row r="54" spans="1:7" ht="31.2">
      <c r="A54" s="93" t="s">
        <v>1678</v>
      </c>
      <c r="B54" s="98" t="s">
        <v>669</v>
      </c>
      <c r="C54" s="93" t="s">
        <v>670</v>
      </c>
      <c r="D54" s="99">
        <v>2.83</v>
      </c>
      <c r="E54" s="96">
        <f>'01-CH'!D65</f>
        <v>2.8317180000000004</v>
      </c>
      <c r="F54" s="96">
        <f t="shared" si="0"/>
        <v>1.7180000000003304E-3</v>
      </c>
      <c r="G54" s="96">
        <f t="shared" si="1"/>
        <v>100.06070671378093</v>
      </c>
    </row>
    <row r="55" spans="1:7">
      <c r="A55" s="93" t="s">
        <v>1679</v>
      </c>
      <c r="B55" s="98" t="s">
        <v>1657</v>
      </c>
      <c r="C55" s="93" t="s">
        <v>1658</v>
      </c>
      <c r="D55" s="95"/>
      <c r="E55" s="96">
        <f>'01-CH'!D66</f>
        <v>0</v>
      </c>
      <c r="F55" s="96">
        <f t="shared" si="0"/>
        <v>0</v>
      </c>
      <c r="G55" s="96"/>
    </row>
    <row r="56" spans="1:7">
      <c r="A56" s="93" t="s">
        <v>1659</v>
      </c>
      <c r="B56" s="98" t="s">
        <v>1680</v>
      </c>
      <c r="C56" s="93" t="s">
        <v>1681</v>
      </c>
      <c r="D56" s="95"/>
      <c r="E56" s="96">
        <f>'01-CH'!D67</f>
        <v>0</v>
      </c>
      <c r="F56" s="96">
        <f t="shared" si="0"/>
        <v>0</v>
      </c>
      <c r="G56" s="96"/>
    </row>
    <row r="57" spans="1:7">
      <c r="A57" s="93" t="s">
        <v>1660</v>
      </c>
      <c r="B57" s="98" t="s">
        <v>735</v>
      </c>
      <c r="C57" s="93" t="s">
        <v>30</v>
      </c>
      <c r="D57" s="99">
        <v>340.64</v>
      </c>
      <c r="E57" s="96">
        <f>'01-CH'!D68</f>
        <v>361.72814600000004</v>
      </c>
      <c r="F57" s="96">
        <f t="shared" si="0"/>
        <v>21.088146000000052</v>
      </c>
      <c r="G57" s="96">
        <f t="shared" si="1"/>
        <v>106.19074271958668</v>
      </c>
    </row>
    <row r="58" spans="1:7">
      <c r="A58" s="93" t="s">
        <v>1661</v>
      </c>
      <c r="B58" s="98" t="s">
        <v>737</v>
      </c>
      <c r="C58" s="93" t="s">
        <v>31</v>
      </c>
      <c r="D58" s="99">
        <v>4941.08</v>
      </c>
      <c r="E58" s="96">
        <f>'01-CH'!D69</f>
        <v>4941.2812699999995</v>
      </c>
      <c r="F58" s="96">
        <f t="shared" si="0"/>
        <v>0.20126999999956752</v>
      </c>
      <c r="G58" s="96">
        <f t="shared" si="1"/>
        <v>100.00407340095687</v>
      </c>
    </row>
    <row r="59" spans="1:7" ht="16.2">
      <c r="A59" s="93" t="s">
        <v>1662</v>
      </c>
      <c r="B59" s="98" t="s">
        <v>1682</v>
      </c>
      <c r="C59" s="93" t="s">
        <v>1683</v>
      </c>
      <c r="D59" s="95"/>
      <c r="E59" s="96">
        <f>'01-CH'!D70</f>
        <v>0</v>
      </c>
      <c r="F59" s="96">
        <f t="shared" si="0"/>
        <v>0</v>
      </c>
      <c r="G59" s="97"/>
    </row>
    <row r="60" spans="1:7" ht="16.2">
      <c r="A60" s="90">
        <v>3</v>
      </c>
      <c r="B60" s="91" t="s">
        <v>671</v>
      </c>
      <c r="C60" s="90" t="s">
        <v>32</v>
      </c>
      <c r="D60" s="107">
        <v>19358.84</v>
      </c>
      <c r="E60" s="92">
        <f>'01-CH'!D71</f>
        <v>21383.268478000002</v>
      </c>
      <c r="F60" s="92">
        <f t="shared" si="0"/>
        <v>2024.4284780000016</v>
      </c>
      <c r="G60" s="97">
        <f t="shared" si="1"/>
        <v>110.45738524622344</v>
      </c>
    </row>
  </sheetData>
  <mergeCells count="9">
    <mergeCell ref="A1:B1"/>
    <mergeCell ref="A2:G2"/>
    <mergeCell ref="A3:A5"/>
    <mergeCell ref="B3:B5"/>
    <mergeCell ref="C3:C5"/>
    <mergeCell ref="D3:D5"/>
    <mergeCell ref="E3:G3"/>
    <mergeCell ref="E4:E5"/>
    <mergeCell ref="F4:G4"/>
  </mergeCells>
  <pageMargins left="0.7" right="0.17" top="0.46" bottom="0.38"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78"/>
  <sheetViews>
    <sheetView view="pageBreakPreview" zoomScale="60" zoomScaleNormal="55" workbookViewId="0">
      <selection activeCell="F217" sqref="F217"/>
    </sheetView>
  </sheetViews>
  <sheetFormatPr defaultRowHeight="13.8"/>
  <cols>
    <col min="1" max="1" width="7.6640625" style="236" customWidth="1"/>
    <col min="2" max="2" width="38.33203125" style="210" customWidth="1"/>
    <col min="3" max="3" width="8.88671875" style="236"/>
    <col min="4" max="4" width="11.33203125" style="237" customWidth="1"/>
    <col min="5" max="5" width="17.77734375" style="236" customWidth="1"/>
    <col min="6" max="6" width="32.33203125" style="236" customWidth="1"/>
    <col min="7" max="7" width="18.44140625" style="236" customWidth="1"/>
    <col min="8" max="16384" width="8.88671875" style="210"/>
  </cols>
  <sheetData>
    <row r="1" spans="1:7" ht="17.399999999999999">
      <c r="A1" s="498" t="s">
        <v>1350</v>
      </c>
      <c r="B1" s="499"/>
      <c r="C1" s="499"/>
      <c r="D1" s="499"/>
      <c r="E1" s="499"/>
      <c r="F1" s="499"/>
      <c r="G1" s="499"/>
    </row>
    <row r="2" spans="1:7" ht="17.399999999999999">
      <c r="A2" s="500" t="s">
        <v>199</v>
      </c>
      <c r="B2" s="500"/>
      <c r="C2" s="500"/>
      <c r="D2" s="500"/>
      <c r="E2" s="500"/>
      <c r="F2" s="500"/>
      <c r="G2" s="500"/>
    </row>
    <row r="3" spans="1:7" ht="15.75" customHeight="1">
      <c r="A3" s="501" t="s">
        <v>200</v>
      </c>
      <c r="B3" s="501" t="s">
        <v>0</v>
      </c>
      <c r="C3" s="501" t="s">
        <v>201</v>
      </c>
      <c r="D3" s="501" t="s">
        <v>1</v>
      </c>
      <c r="E3" s="501" t="s">
        <v>204</v>
      </c>
      <c r="F3" s="501" t="s">
        <v>1351</v>
      </c>
      <c r="G3" s="501" t="s">
        <v>3</v>
      </c>
    </row>
    <row r="4" spans="1:7" ht="15.75" customHeight="1">
      <c r="A4" s="502"/>
      <c r="B4" s="502"/>
      <c r="C4" s="502"/>
      <c r="D4" s="502"/>
      <c r="E4" s="502"/>
      <c r="F4" s="502"/>
      <c r="G4" s="502"/>
    </row>
    <row r="5" spans="1:7" ht="26.4" customHeight="1">
      <c r="A5" s="503"/>
      <c r="B5" s="503"/>
      <c r="C5" s="503"/>
      <c r="D5" s="503"/>
      <c r="E5" s="503"/>
      <c r="F5" s="503"/>
      <c r="G5" s="503"/>
    </row>
    <row r="6" spans="1:7" ht="31.2" hidden="1" customHeight="1">
      <c r="A6" s="209" t="s">
        <v>214</v>
      </c>
      <c r="B6" s="211" t="s">
        <v>215</v>
      </c>
      <c r="C6" s="32"/>
      <c r="D6" s="33">
        <f t="shared" ref="D6" si="0">D7+D17</f>
        <v>44.970199999999998</v>
      </c>
      <c r="E6" s="32"/>
      <c r="F6" s="32"/>
      <c r="G6" s="32"/>
    </row>
    <row r="7" spans="1:7" ht="31.2" hidden="1" customHeight="1">
      <c r="A7" s="6" t="s">
        <v>33</v>
      </c>
      <c r="B7" s="211" t="s">
        <v>216</v>
      </c>
      <c r="C7" s="209"/>
      <c r="D7" s="212">
        <f>SUM(D8:D16)</f>
        <v>4.0701999999999989</v>
      </c>
      <c r="E7" s="209"/>
      <c r="F7" s="209"/>
      <c r="G7" s="209"/>
    </row>
    <row r="8" spans="1:7" ht="87" hidden="1" customHeight="1">
      <c r="A8" s="7">
        <v>1</v>
      </c>
      <c r="B8" s="8" t="s">
        <v>344</v>
      </c>
      <c r="C8" s="34" t="s">
        <v>14</v>
      </c>
      <c r="D8" s="35">
        <v>0.19</v>
      </c>
      <c r="E8" s="34" t="s">
        <v>217</v>
      </c>
      <c r="F8" s="36" t="s">
        <v>1352</v>
      </c>
      <c r="G8" s="36" t="s">
        <v>36</v>
      </c>
    </row>
    <row r="9" spans="1:7" ht="101.4" hidden="1" customHeight="1">
      <c r="A9" s="7">
        <v>2</v>
      </c>
      <c r="B9" s="8" t="s">
        <v>433</v>
      </c>
      <c r="C9" s="34" t="s">
        <v>14</v>
      </c>
      <c r="D9" s="35">
        <v>0.21820000000000001</v>
      </c>
      <c r="E9" s="34" t="s">
        <v>220</v>
      </c>
      <c r="F9" s="36" t="s">
        <v>1353</v>
      </c>
      <c r="G9" s="36" t="s">
        <v>36</v>
      </c>
    </row>
    <row r="10" spans="1:7" s="214" customFormat="1" ht="31.2" hidden="1" customHeight="1">
      <c r="A10" s="36">
        <v>3</v>
      </c>
      <c r="B10" s="213" t="s">
        <v>772</v>
      </c>
      <c r="C10" s="36" t="s">
        <v>14</v>
      </c>
      <c r="D10" s="37">
        <v>2.84</v>
      </c>
      <c r="E10" s="38" t="s">
        <v>46</v>
      </c>
      <c r="F10" s="38" t="s">
        <v>294</v>
      </c>
      <c r="G10" s="36" t="s">
        <v>36</v>
      </c>
    </row>
    <row r="11" spans="1:7" s="214" customFormat="1" ht="15.6" hidden="1">
      <c r="A11" s="36">
        <v>4</v>
      </c>
      <c r="B11" s="213" t="s">
        <v>833</v>
      </c>
      <c r="C11" s="36" t="s">
        <v>14</v>
      </c>
      <c r="D11" s="29">
        <v>0.14199999999999999</v>
      </c>
      <c r="E11" s="36" t="s">
        <v>290</v>
      </c>
      <c r="F11" s="38" t="s">
        <v>294</v>
      </c>
      <c r="G11" s="36" t="s">
        <v>36</v>
      </c>
    </row>
    <row r="12" spans="1:7" s="214" customFormat="1" ht="15.6" hidden="1">
      <c r="A12" s="36">
        <v>5</v>
      </c>
      <c r="B12" s="213" t="s">
        <v>834</v>
      </c>
      <c r="C12" s="36" t="s">
        <v>14</v>
      </c>
      <c r="D12" s="29">
        <v>0.15</v>
      </c>
      <c r="E12" s="36" t="s">
        <v>243</v>
      </c>
      <c r="F12" s="38" t="s">
        <v>294</v>
      </c>
      <c r="G12" s="36" t="s">
        <v>36</v>
      </c>
    </row>
    <row r="13" spans="1:7" s="214" customFormat="1" ht="15.6" hidden="1">
      <c r="A13" s="36">
        <v>6</v>
      </c>
      <c r="B13" s="213" t="s">
        <v>835</v>
      </c>
      <c r="C13" s="36" t="s">
        <v>14</v>
      </c>
      <c r="D13" s="29">
        <v>0.127</v>
      </c>
      <c r="E13" s="36" t="s">
        <v>236</v>
      </c>
      <c r="F13" s="38" t="s">
        <v>294</v>
      </c>
      <c r="G13" s="36" t="s">
        <v>36</v>
      </c>
    </row>
    <row r="14" spans="1:7" s="214" customFormat="1" ht="15.6" hidden="1">
      <c r="A14" s="36">
        <v>7</v>
      </c>
      <c r="B14" s="213" t="s">
        <v>836</v>
      </c>
      <c r="C14" s="36" t="s">
        <v>14</v>
      </c>
      <c r="D14" s="29">
        <v>0.11899999999999999</v>
      </c>
      <c r="E14" s="36" t="s">
        <v>247</v>
      </c>
      <c r="F14" s="38" t="s">
        <v>294</v>
      </c>
      <c r="G14" s="36" t="s">
        <v>36</v>
      </c>
    </row>
    <row r="15" spans="1:7" s="214" customFormat="1" ht="15.6" hidden="1">
      <c r="A15" s="36">
        <v>8</v>
      </c>
      <c r="B15" s="213" t="s">
        <v>837</v>
      </c>
      <c r="C15" s="36" t="s">
        <v>14</v>
      </c>
      <c r="D15" s="29">
        <v>0.124</v>
      </c>
      <c r="E15" s="36" t="s">
        <v>234</v>
      </c>
      <c r="F15" s="38" t="s">
        <v>294</v>
      </c>
      <c r="G15" s="36" t="s">
        <v>36</v>
      </c>
    </row>
    <row r="16" spans="1:7" s="214" customFormat="1" ht="15.6" hidden="1">
      <c r="A16" s="36">
        <v>9</v>
      </c>
      <c r="B16" s="213" t="s">
        <v>838</v>
      </c>
      <c r="C16" s="36" t="s">
        <v>14</v>
      </c>
      <c r="D16" s="29">
        <v>0.15999999999999998</v>
      </c>
      <c r="E16" s="36" t="s">
        <v>232</v>
      </c>
      <c r="F16" s="38" t="s">
        <v>294</v>
      </c>
      <c r="G16" s="36" t="s">
        <v>36</v>
      </c>
    </row>
    <row r="17" spans="1:7" ht="31.2" hidden="1" customHeight="1">
      <c r="A17" s="6" t="s">
        <v>42</v>
      </c>
      <c r="B17" s="211" t="s">
        <v>221</v>
      </c>
      <c r="C17" s="34"/>
      <c r="D17" s="33">
        <f>D18+D19+D21</f>
        <v>40.9</v>
      </c>
      <c r="E17" s="34"/>
      <c r="F17" s="34"/>
      <c r="G17" s="34"/>
    </row>
    <row r="18" spans="1:7" ht="46.8" hidden="1" customHeight="1">
      <c r="A18" s="6" t="s">
        <v>43</v>
      </c>
      <c r="B18" s="211" t="s">
        <v>222</v>
      </c>
      <c r="C18" s="34"/>
      <c r="D18" s="215"/>
      <c r="E18" s="34"/>
      <c r="F18" s="34"/>
      <c r="G18" s="34"/>
    </row>
    <row r="19" spans="1:7" ht="46.8" hidden="1" customHeight="1">
      <c r="A19" s="6" t="s">
        <v>45</v>
      </c>
      <c r="B19" s="211" t="s">
        <v>223</v>
      </c>
      <c r="C19" s="34"/>
      <c r="D19" s="33">
        <v>40.9</v>
      </c>
      <c r="E19" s="34"/>
      <c r="F19" s="34"/>
      <c r="G19" s="34"/>
    </row>
    <row r="20" spans="1:7" ht="187.2" hidden="1" customHeight="1">
      <c r="A20" s="7">
        <v>10</v>
      </c>
      <c r="B20" s="39" t="s">
        <v>71</v>
      </c>
      <c r="C20" s="36" t="s">
        <v>18</v>
      </c>
      <c r="D20" s="35">
        <v>40.9</v>
      </c>
      <c r="E20" s="38" t="s">
        <v>175</v>
      </c>
      <c r="F20" s="38" t="s">
        <v>1354</v>
      </c>
      <c r="G20" s="36" t="s">
        <v>36</v>
      </c>
    </row>
    <row r="21" spans="1:7" ht="46.8" hidden="1" customHeight="1">
      <c r="A21" s="32" t="s">
        <v>47</v>
      </c>
      <c r="B21" s="211" t="s">
        <v>227</v>
      </c>
      <c r="C21" s="36"/>
      <c r="D21" s="215"/>
      <c r="E21" s="38"/>
      <c r="F21" s="38"/>
      <c r="G21" s="38"/>
    </row>
    <row r="22" spans="1:7" s="214" customFormat="1" ht="15.6" hidden="1">
      <c r="A22" s="32" t="s">
        <v>228</v>
      </c>
      <c r="B22" s="211" t="s">
        <v>229</v>
      </c>
      <c r="C22" s="32"/>
      <c r="D22" s="216">
        <f>D23+D197</f>
        <v>4186.2076500000003</v>
      </c>
      <c r="E22" s="40"/>
      <c r="F22" s="40"/>
      <c r="G22" s="40"/>
    </row>
    <row r="23" spans="1:7" ht="46.8" hidden="1" customHeight="1">
      <c r="A23" s="32" t="s">
        <v>33</v>
      </c>
      <c r="B23" s="211" t="s">
        <v>230</v>
      </c>
      <c r="C23" s="34"/>
      <c r="D23" s="9">
        <f>D24+D26+D101+D115+D148+D153+D169+D171+D177+D183+D191+D193+D195</f>
        <v>264.37893999999994</v>
      </c>
      <c r="E23" s="34"/>
      <c r="F23" s="34"/>
      <c r="G23" s="34"/>
    </row>
    <row r="24" spans="1:7" s="214" customFormat="1" ht="15.6" hidden="1">
      <c r="A24" s="32" t="s">
        <v>34</v>
      </c>
      <c r="B24" s="217" t="s">
        <v>61</v>
      </c>
      <c r="C24" s="32" t="s">
        <v>60</v>
      </c>
      <c r="D24" s="33">
        <f>D25</f>
        <v>50</v>
      </c>
      <c r="E24" s="40"/>
      <c r="F24" s="40"/>
      <c r="G24" s="40"/>
    </row>
    <row r="25" spans="1:7" ht="93.6" hidden="1" customHeight="1">
      <c r="A25" s="36">
        <v>11</v>
      </c>
      <c r="B25" s="39" t="s">
        <v>62</v>
      </c>
      <c r="C25" s="36" t="s">
        <v>60</v>
      </c>
      <c r="D25" s="35">
        <v>50</v>
      </c>
      <c r="E25" s="38" t="s">
        <v>175</v>
      </c>
      <c r="F25" s="38" t="s">
        <v>1355</v>
      </c>
      <c r="G25" s="36" t="s">
        <v>36</v>
      </c>
    </row>
    <row r="26" spans="1:7" ht="15.6" hidden="1">
      <c r="A26" s="32" t="s">
        <v>37</v>
      </c>
      <c r="B26" s="217" t="s">
        <v>231</v>
      </c>
      <c r="C26" s="34"/>
      <c r="D26" s="9">
        <f>SUM(D27:D100)</f>
        <v>24.867970000000003</v>
      </c>
      <c r="E26" s="34"/>
      <c r="F26" s="34"/>
      <c r="G26" s="34"/>
    </row>
    <row r="27" spans="1:7" ht="46.8" hidden="1" customHeight="1">
      <c r="A27" s="36">
        <v>12</v>
      </c>
      <c r="B27" s="39" t="s">
        <v>96</v>
      </c>
      <c r="C27" s="36" t="s">
        <v>22</v>
      </c>
      <c r="D27" s="35">
        <v>0.06</v>
      </c>
      <c r="E27" s="38" t="s">
        <v>46</v>
      </c>
      <c r="F27" s="38" t="s">
        <v>1356</v>
      </c>
      <c r="G27" s="36" t="s">
        <v>36</v>
      </c>
    </row>
    <row r="28" spans="1:7" ht="46.8" hidden="1" customHeight="1">
      <c r="A28" s="36">
        <v>13</v>
      </c>
      <c r="B28" s="39" t="s">
        <v>235</v>
      </c>
      <c r="C28" s="36" t="s">
        <v>22</v>
      </c>
      <c r="D28" s="35">
        <v>0.3</v>
      </c>
      <c r="E28" s="38" t="s">
        <v>236</v>
      </c>
      <c r="F28" s="38" t="s">
        <v>294</v>
      </c>
      <c r="G28" s="36" t="s">
        <v>36</v>
      </c>
    </row>
    <row r="29" spans="1:7" ht="41.4" hidden="1" customHeight="1">
      <c r="A29" s="36">
        <v>14</v>
      </c>
      <c r="B29" s="39" t="s">
        <v>97</v>
      </c>
      <c r="C29" s="36" t="s">
        <v>22</v>
      </c>
      <c r="D29" s="35">
        <v>2.395</v>
      </c>
      <c r="E29" s="38" t="s">
        <v>234</v>
      </c>
      <c r="F29" s="218" t="s">
        <v>804</v>
      </c>
      <c r="G29" s="36" t="s">
        <v>36</v>
      </c>
    </row>
    <row r="30" spans="1:7" ht="41.4" hidden="1" customHeight="1">
      <c r="A30" s="36">
        <v>15</v>
      </c>
      <c r="B30" s="39" t="s">
        <v>98</v>
      </c>
      <c r="C30" s="36" t="s">
        <v>22</v>
      </c>
      <c r="D30" s="35">
        <v>0.64802000000000004</v>
      </c>
      <c r="E30" s="219" t="s">
        <v>237</v>
      </c>
      <c r="F30" s="218" t="s">
        <v>804</v>
      </c>
      <c r="G30" s="36" t="s">
        <v>36</v>
      </c>
    </row>
    <row r="31" spans="1:7" ht="41.4" hidden="1" customHeight="1">
      <c r="A31" s="36">
        <v>16</v>
      </c>
      <c r="B31" s="39" t="s">
        <v>99</v>
      </c>
      <c r="C31" s="36" t="s">
        <v>22</v>
      </c>
      <c r="D31" s="35">
        <v>0.14946000000000001</v>
      </c>
      <c r="E31" s="219" t="s">
        <v>238</v>
      </c>
      <c r="F31" s="218" t="s">
        <v>804</v>
      </c>
      <c r="G31" s="36" t="s">
        <v>36</v>
      </c>
    </row>
    <row r="32" spans="1:7" ht="41.4" hidden="1" customHeight="1">
      <c r="A32" s="36">
        <v>17</v>
      </c>
      <c r="B32" s="39" t="s">
        <v>100</v>
      </c>
      <c r="C32" s="36" t="s">
        <v>22</v>
      </c>
      <c r="D32" s="35">
        <v>0.15972</v>
      </c>
      <c r="E32" s="219" t="s">
        <v>239</v>
      </c>
      <c r="F32" s="218" t="s">
        <v>804</v>
      </c>
      <c r="G32" s="36" t="s">
        <v>36</v>
      </c>
    </row>
    <row r="33" spans="1:7" ht="41.4" hidden="1" customHeight="1">
      <c r="A33" s="36">
        <v>18</v>
      </c>
      <c r="B33" s="39" t="s">
        <v>101</v>
      </c>
      <c r="C33" s="36" t="s">
        <v>22</v>
      </c>
      <c r="D33" s="35">
        <v>0.23608000000000001</v>
      </c>
      <c r="E33" s="219" t="s">
        <v>240</v>
      </c>
      <c r="F33" s="218" t="s">
        <v>804</v>
      </c>
      <c r="G33" s="36" t="s">
        <v>36</v>
      </c>
    </row>
    <row r="34" spans="1:7" ht="41.4" hidden="1" customHeight="1">
      <c r="A34" s="36">
        <v>19</v>
      </c>
      <c r="B34" s="39" t="s">
        <v>102</v>
      </c>
      <c r="C34" s="36" t="s">
        <v>22</v>
      </c>
      <c r="D34" s="35">
        <v>7.1459999999999996E-2</v>
      </c>
      <c r="E34" s="219" t="s">
        <v>241</v>
      </c>
      <c r="F34" s="218" t="s">
        <v>804</v>
      </c>
      <c r="G34" s="36" t="s">
        <v>36</v>
      </c>
    </row>
    <row r="35" spans="1:7" ht="31.2" hidden="1" customHeight="1">
      <c r="A35" s="36">
        <v>20</v>
      </c>
      <c r="B35" s="39" t="s">
        <v>103</v>
      </c>
      <c r="C35" s="36" t="s">
        <v>22</v>
      </c>
      <c r="D35" s="35">
        <v>0.06</v>
      </c>
      <c r="E35" s="219" t="s">
        <v>237</v>
      </c>
      <c r="F35" s="219" t="s">
        <v>294</v>
      </c>
      <c r="G35" s="36" t="s">
        <v>36</v>
      </c>
    </row>
    <row r="36" spans="1:7" ht="41.4" hidden="1" customHeight="1">
      <c r="A36" s="36">
        <v>21</v>
      </c>
      <c r="B36" s="39" t="s">
        <v>242</v>
      </c>
      <c r="C36" s="36" t="s">
        <v>22</v>
      </c>
      <c r="D36" s="35">
        <v>0.77</v>
      </c>
      <c r="E36" s="219" t="s">
        <v>237</v>
      </c>
      <c r="F36" s="218" t="s">
        <v>804</v>
      </c>
      <c r="G36" s="36" t="s">
        <v>36</v>
      </c>
    </row>
    <row r="37" spans="1:7" ht="41.4" hidden="1" customHeight="1">
      <c r="A37" s="36">
        <v>22</v>
      </c>
      <c r="B37" s="39" t="s">
        <v>104</v>
      </c>
      <c r="C37" s="36" t="s">
        <v>22</v>
      </c>
      <c r="D37" s="35">
        <v>0.28199999999999997</v>
      </c>
      <c r="E37" s="219" t="s">
        <v>240</v>
      </c>
      <c r="F37" s="218" t="s">
        <v>804</v>
      </c>
      <c r="G37" s="36" t="s">
        <v>36</v>
      </c>
    </row>
    <row r="38" spans="1:7" ht="41.4" hidden="1" customHeight="1">
      <c r="A38" s="36">
        <v>23</v>
      </c>
      <c r="B38" s="39" t="s">
        <v>105</v>
      </c>
      <c r="C38" s="36" t="s">
        <v>22</v>
      </c>
      <c r="D38" s="35">
        <v>0.125</v>
      </c>
      <c r="E38" s="219" t="s">
        <v>239</v>
      </c>
      <c r="F38" s="218" t="s">
        <v>804</v>
      </c>
      <c r="G38" s="36" t="s">
        <v>36</v>
      </c>
    </row>
    <row r="39" spans="1:7" ht="46.8" hidden="1" customHeight="1">
      <c r="A39" s="36">
        <v>24</v>
      </c>
      <c r="B39" s="39" t="s">
        <v>106</v>
      </c>
      <c r="C39" s="36" t="s">
        <v>22</v>
      </c>
      <c r="D39" s="35">
        <v>0.12</v>
      </c>
      <c r="E39" s="219" t="s">
        <v>243</v>
      </c>
      <c r="F39" s="219" t="s">
        <v>294</v>
      </c>
      <c r="G39" s="36" t="s">
        <v>36</v>
      </c>
    </row>
    <row r="40" spans="1:7" ht="31.2" hidden="1" customHeight="1">
      <c r="A40" s="36">
        <v>25</v>
      </c>
      <c r="B40" s="39" t="s">
        <v>107</v>
      </c>
      <c r="C40" s="36" t="s">
        <v>22</v>
      </c>
      <c r="D40" s="35">
        <v>0.59</v>
      </c>
      <c r="E40" s="219" t="s">
        <v>243</v>
      </c>
      <c r="F40" s="219" t="s">
        <v>294</v>
      </c>
      <c r="G40" s="36" t="s">
        <v>36</v>
      </c>
    </row>
    <row r="41" spans="1:7" ht="31.2" hidden="1" customHeight="1">
      <c r="A41" s="36">
        <v>26</v>
      </c>
      <c r="B41" s="39" t="s">
        <v>108</v>
      </c>
      <c r="C41" s="36" t="s">
        <v>22</v>
      </c>
      <c r="D41" s="35">
        <v>0.06</v>
      </c>
      <c r="E41" s="36" t="s">
        <v>244</v>
      </c>
      <c r="F41" s="219" t="s">
        <v>294</v>
      </c>
      <c r="G41" s="36" t="s">
        <v>36</v>
      </c>
    </row>
    <row r="42" spans="1:7" ht="41.4" hidden="1" customHeight="1">
      <c r="A42" s="36">
        <v>27</v>
      </c>
      <c r="B42" s="39" t="s">
        <v>109</v>
      </c>
      <c r="C42" s="36" t="s">
        <v>22</v>
      </c>
      <c r="D42" s="35">
        <v>0.11</v>
      </c>
      <c r="E42" s="36" t="s">
        <v>245</v>
      </c>
      <c r="F42" s="218" t="s">
        <v>804</v>
      </c>
      <c r="G42" s="36" t="s">
        <v>36</v>
      </c>
    </row>
    <row r="43" spans="1:7" ht="31.2" hidden="1" customHeight="1">
      <c r="A43" s="36">
        <v>28</v>
      </c>
      <c r="B43" s="39" t="s">
        <v>110</v>
      </c>
      <c r="C43" s="36" t="s">
        <v>22</v>
      </c>
      <c r="D43" s="35">
        <v>0.02</v>
      </c>
      <c r="E43" s="36" t="s">
        <v>246</v>
      </c>
      <c r="F43" s="219" t="s">
        <v>294</v>
      </c>
      <c r="G43" s="36" t="s">
        <v>36</v>
      </c>
    </row>
    <row r="44" spans="1:7" ht="15.6" hidden="1">
      <c r="A44" s="36">
        <v>29</v>
      </c>
      <c r="B44" s="39" t="s">
        <v>111</v>
      </c>
      <c r="C44" s="36" t="s">
        <v>22</v>
      </c>
      <c r="D44" s="35">
        <v>0.75</v>
      </c>
      <c r="E44" s="36" t="s">
        <v>247</v>
      </c>
      <c r="F44" s="219" t="s">
        <v>294</v>
      </c>
      <c r="G44" s="36" t="s">
        <v>36</v>
      </c>
    </row>
    <row r="45" spans="1:7" ht="41.4" hidden="1" customHeight="1">
      <c r="A45" s="36">
        <v>30</v>
      </c>
      <c r="B45" s="39" t="s">
        <v>112</v>
      </c>
      <c r="C45" s="36" t="s">
        <v>22</v>
      </c>
      <c r="D45" s="35">
        <v>1.1000000000000001</v>
      </c>
      <c r="E45" s="36" t="s">
        <v>247</v>
      </c>
      <c r="F45" s="218" t="s">
        <v>804</v>
      </c>
      <c r="G45" s="36" t="s">
        <v>36</v>
      </c>
    </row>
    <row r="46" spans="1:7" ht="41.4" hidden="1" customHeight="1">
      <c r="A46" s="36">
        <v>31</v>
      </c>
      <c r="B46" s="39" t="s">
        <v>113</v>
      </c>
      <c r="C46" s="36" t="s">
        <v>22</v>
      </c>
      <c r="D46" s="35">
        <v>7.0000000000000007E-2</v>
      </c>
      <c r="E46" s="38" t="s">
        <v>248</v>
      </c>
      <c r="F46" s="218" t="s">
        <v>804</v>
      </c>
      <c r="G46" s="36" t="s">
        <v>36</v>
      </c>
    </row>
    <row r="47" spans="1:7" ht="31.2" hidden="1" customHeight="1">
      <c r="A47" s="36">
        <v>32</v>
      </c>
      <c r="B47" s="39" t="s">
        <v>114</v>
      </c>
      <c r="C47" s="36" t="s">
        <v>22</v>
      </c>
      <c r="D47" s="35">
        <v>0.22900000000000001</v>
      </c>
      <c r="E47" s="38" t="s">
        <v>249</v>
      </c>
      <c r="F47" s="219" t="s">
        <v>294</v>
      </c>
      <c r="G47" s="36" t="s">
        <v>36</v>
      </c>
    </row>
    <row r="48" spans="1:7" ht="41.4" hidden="1" customHeight="1">
      <c r="A48" s="36">
        <v>33</v>
      </c>
      <c r="B48" s="39" t="s">
        <v>115</v>
      </c>
      <c r="C48" s="36" t="s">
        <v>22</v>
      </c>
      <c r="D48" s="35">
        <v>0.19</v>
      </c>
      <c r="E48" s="38" t="s">
        <v>250</v>
      </c>
      <c r="F48" s="218" t="s">
        <v>804</v>
      </c>
      <c r="G48" s="36" t="s">
        <v>36</v>
      </c>
    </row>
    <row r="49" spans="1:7" ht="41.4" hidden="1" customHeight="1">
      <c r="A49" s="36">
        <v>34</v>
      </c>
      <c r="B49" s="39" t="s">
        <v>251</v>
      </c>
      <c r="C49" s="36" t="s">
        <v>22</v>
      </c>
      <c r="D49" s="35">
        <v>0.129</v>
      </c>
      <c r="E49" s="38" t="s">
        <v>252</v>
      </c>
      <c r="F49" s="218" t="s">
        <v>804</v>
      </c>
      <c r="G49" s="36" t="s">
        <v>36</v>
      </c>
    </row>
    <row r="50" spans="1:7" ht="41.4" hidden="1" customHeight="1">
      <c r="A50" s="36">
        <v>35</v>
      </c>
      <c r="B50" s="39" t="s">
        <v>116</v>
      </c>
      <c r="C50" s="36" t="s">
        <v>22</v>
      </c>
      <c r="D50" s="35">
        <v>0.27</v>
      </c>
      <c r="E50" s="38" t="s">
        <v>253</v>
      </c>
      <c r="F50" s="218" t="s">
        <v>804</v>
      </c>
      <c r="G50" s="36" t="s">
        <v>36</v>
      </c>
    </row>
    <row r="51" spans="1:7" ht="31.2" hidden="1" customHeight="1">
      <c r="A51" s="36">
        <v>36</v>
      </c>
      <c r="B51" s="39" t="s">
        <v>117</v>
      </c>
      <c r="C51" s="36" t="s">
        <v>22</v>
      </c>
      <c r="D51" s="35">
        <v>0.57999999999999996</v>
      </c>
      <c r="E51" s="38" t="s">
        <v>254</v>
      </c>
      <c r="F51" s="219" t="s">
        <v>294</v>
      </c>
      <c r="G51" s="36" t="s">
        <v>36</v>
      </c>
    </row>
    <row r="52" spans="1:7" ht="41.4" hidden="1" customHeight="1">
      <c r="A52" s="36">
        <v>37</v>
      </c>
      <c r="B52" s="39" t="s">
        <v>118</v>
      </c>
      <c r="C52" s="36" t="s">
        <v>22</v>
      </c>
      <c r="D52" s="35">
        <v>0.3</v>
      </c>
      <c r="E52" s="38" t="s">
        <v>255</v>
      </c>
      <c r="F52" s="218" t="s">
        <v>804</v>
      </c>
      <c r="G52" s="36" t="s">
        <v>36</v>
      </c>
    </row>
    <row r="53" spans="1:7" ht="41.4" hidden="1" customHeight="1">
      <c r="A53" s="36">
        <v>38</v>
      </c>
      <c r="B53" s="39" t="s">
        <v>119</v>
      </c>
      <c r="C53" s="36" t="s">
        <v>22</v>
      </c>
      <c r="D53" s="35">
        <v>2.16</v>
      </c>
      <c r="E53" s="38" t="s">
        <v>256</v>
      </c>
      <c r="F53" s="218" t="s">
        <v>804</v>
      </c>
      <c r="G53" s="36" t="s">
        <v>36</v>
      </c>
    </row>
    <row r="54" spans="1:7" ht="41.4" hidden="1" customHeight="1">
      <c r="A54" s="36">
        <v>39</v>
      </c>
      <c r="B54" s="39" t="s">
        <v>120</v>
      </c>
      <c r="C54" s="36" t="s">
        <v>22</v>
      </c>
      <c r="D54" s="35">
        <v>0.44</v>
      </c>
      <c r="E54" s="219" t="s">
        <v>257</v>
      </c>
      <c r="F54" s="218" t="s">
        <v>804</v>
      </c>
      <c r="G54" s="36" t="s">
        <v>36</v>
      </c>
    </row>
    <row r="55" spans="1:7" ht="41.4" hidden="1" customHeight="1">
      <c r="A55" s="36">
        <v>40</v>
      </c>
      <c r="B55" s="39" t="s">
        <v>121</v>
      </c>
      <c r="C55" s="36" t="s">
        <v>22</v>
      </c>
      <c r="D55" s="35">
        <v>0.16</v>
      </c>
      <c r="E55" s="219" t="s">
        <v>258</v>
      </c>
      <c r="F55" s="218" t="s">
        <v>804</v>
      </c>
      <c r="G55" s="36" t="s">
        <v>36</v>
      </c>
    </row>
    <row r="56" spans="1:7" ht="41.4" hidden="1" customHeight="1">
      <c r="A56" s="36">
        <v>41</v>
      </c>
      <c r="B56" s="39" t="s">
        <v>122</v>
      </c>
      <c r="C56" s="36" t="s">
        <v>22</v>
      </c>
      <c r="D56" s="35">
        <v>0.19</v>
      </c>
      <c r="E56" s="219" t="s">
        <v>234</v>
      </c>
      <c r="F56" s="218" t="s">
        <v>804</v>
      </c>
      <c r="G56" s="36" t="s">
        <v>36</v>
      </c>
    </row>
    <row r="57" spans="1:7" ht="41.4" hidden="1" customHeight="1">
      <c r="A57" s="36">
        <v>42</v>
      </c>
      <c r="B57" s="39" t="s">
        <v>123</v>
      </c>
      <c r="C57" s="36" t="s">
        <v>22</v>
      </c>
      <c r="D57" s="35">
        <v>0.41</v>
      </c>
      <c r="E57" s="219" t="s">
        <v>257</v>
      </c>
      <c r="F57" s="218" t="s">
        <v>804</v>
      </c>
      <c r="G57" s="36" t="s">
        <v>36</v>
      </c>
    </row>
    <row r="58" spans="1:7" ht="31.2" hidden="1" customHeight="1">
      <c r="A58" s="36">
        <v>43</v>
      </c>
      <c r="B58" s="39" t="s">
        <v>124</v>
      </c>
      <c r="C58" s="36" t="s">
        <v>22</v>
      </c>
      <c r="D58" s="35">
        <v>0.21</v>
      </c>
      <c r="E58" s="219" t="s">
        <v>259</v>
      </c>
      <c r="F58" s="219" t="s">
        <v>294</v>
      </c>
      <c r="G58" s="36" t="s">
        <v>36</v>
      </c>
    </row>
    <row r="59" spans="1:7" ht="31.2" hidden="1" customHeight="1">
      <c r="A59" s="36">
        <v>44</v>
      </c>
      <c r="B59" s="39" t="s">
        <v>125</v>
      </c>
      <c r="C59" s="36" t="s">
        <v>22</v>
      </c>
      <c r="D59" s="35">
        <v>0.3</v>
      </c>
      <c r="E59" s="219" t="s">
        <v>260</v>
      </c>
      <c r="F59" s="219" t="s">
        <v>294</v>
      </c>
      <c r="G59" s="36" t="s">
        <v>36</v>
      </c>
    </row>
    <row r="60" spans="1:7" ht="41.4" hidden="1" customHeight="1">
      <c r="A60" s="36">
        <v>45</v>
      </c>
      <c r="B60" s="39" t="s">
        <v>126</v>
      </c>
      <c r="C60" s="36" t="s">
        <v>22</v>
      </c>
      <c r="D60" s="35">
        <v>7.0000000000000007E-2</v>
      </c>
      <c r="E60" s="36" t="s">
        <v>261</v>
      </c>
      <c r="F60" s="218" t="s">
        <v>804</v>
      </c>
      <c r="G60" s="36" t="s">
        <v>36</v>
      </c>
    </row>
    <row r="61" spans="1:7" ht="41.4" hidden="1" customHeight="1">
      <c r="A61" s="36">
        <v>46</v>
      </c>
      <c r="B61" s="220" t="s">
        <v>127</v>
      </c>
      <c r="C61" s="36" t="s">
        <v>22</v>
      </c>
      <c r="D61" s="35">
        <v>0.08</v>
      </c>
      <c r="E61" s="36" t="s">
        <v>262</v>
      </c>
      <c r="F61" s="218" t="s">
        <v>804</v>
      </c>
      <c r="G61" s="36" t="s">
        <v>36</v>
      </c>
    </row>
    <row r="62" spans="1:7" ht="31.2" hidden="1" customHeight="1">
      <c r="A62" s="36">
        <v>47</v>
      </c>
      <c r="B62" s="220" t="s">
        <v>128</v>
      </c>
      <c r="C62" s="36" t="s">
        <v>22</v>
      </c>
      <c r="D62" s="35">
        <v>0.06</v>
      </c>
      <c r="E62" s="36" t="s">
        <v>263</v>
      </c>
      <c r="F62" s="219" t="s">
        <v>294</v>
      </c>
      <c r="G62" s="36" t="s">
        <v>36</v>
      </c>
    </row>
    <row r="63" spans="1:7" ht="31.2" hidden="1" customHeight="1">
      <c r="A63" s="36">
        <v>48</v>
      </c>
      <c r="B63" s="220" t="s">
        <v>129</v>
      </c>
      <c r="C63" s="36" t="s">
        <v>22</v>
      </c>
      <c r="D63" s="35">
        <v>0.03</v>
      </c>
      <c r="E63" s="36" t="s">
        <v>264</v>
      </c>
      <c r="F63" s="219" t="s">
        <v>294</v>
      </c>
      <c r="G63" s="36" t="s">
        <v>36</v>
      </c>
    </row>
    <row r="64" spans="1:7" ht="41.4" hidden="1" customHeight="1">
      <c r="A64" s="36">
        <v>49</v>
      </c>
      <c r="B64" s="220" t="s">
        <v>130</v>
      </c>
      <c r="C64" s="36" t="s">
        <v>22</v>
      </c>
      <c r="D64" s="35">
        <v>0.05</v>
      </c>
      <c r="E64" s="36" t="s">
        <v>265</v>
      </c>
      <c r="F64" s="218" t="s">
        <v>804</v>
      </c>
      <c r="G64" s="36" t="s">
        <v>36</v>
      </c>
    </row>
    <row r="65" spans="1:7" ht="31.2" hidden="1" customHeight="1">
      <c r="A65" s="36">
        <v>50</v>
      </c>
      <c r="B65" s="220" t="s">
        <v>131</v>
      </c>
      <c r="C65" s="36" t="s">
        <v>22</v>
      </c>
      <c r="D65" s="35">
        <v>0.16</v>
      </c>
      <c r="E65" s="36" t="s">
        <v>266</v>
      </c>
      <c r="F65" s="219" t="s">
        <v>294</v>
      </c>
      <c r="G65" s="36" t="s">
        <v>36</v>
      </c>
    </row>
    <row r="66" spans="1:7" ht="41.4" hidden="1" customHeight="1">
      <c r="A66" s="36">
        <v>51</v>
      </c>
      <c r="B66" s="39" t="s">
        <v>132</v>
      </c>
      <c r="C66" s="36" t="s">
        <v>22</v>
      </c>
      <c r="D66" s="35">
        <v>0.25</v>
      </c>
      <c r="E66" s="36" t="s">
        <v>267</v>
      </c>
      <c r="F66" s="218" t="s">
        <v>804</v>
      </c>
      <c r="G66" s="36" t="s">
        <v>36</v>
      </c>
    </row>
    <row r="67" spans="1:7" ht="41.4" hidden="1" customHeight="1">
      <c r="A67" s="36">
        <v>52</v>
      </c>
      <c r="B67" s="220" t="s">
        <v>133</v>
      </c>
      <c r="C67" s="36" t="s">
        <v>22</v>
      </c>
      <c r="D67" s="35">
        <v>0.1</v>
      </c>
      <c r="E67" s="36" t="s">
        <v>268</v>
      </c>
      <c r="F67" s="218" t="s">
        <v>804</v>
      </c>
      <c r="G67" s="36" t="s">
        <v>36</v>
      </c>
    </row>
    <row r="68" spans="1:7" ht="41.4" hidden="1" customHeight="1">
      <c r="A68" s="36">
        <v>53</v>
      </c>
      <c r="B68" s="220" t="s">
        <v>134</v>
      </c>
      <c r="C68" s="36" t="s">
        <v>22</v>
      </c>
      <c r="D68" s="35">
        <v>0.28000000000000003</v>
      </c>
      <c r="E68" s="36" t="s">
        <v>269</v>
      </c>
      <c r="F68" s="218" t="s">
        <v>804</v>
      </c>
      <c r="G68" s="36" t="s">
        <v>36</v>
      </c>
    </row>
    <row r="69" spans="1:7" ht="41.4" hidden="1" customHeight="1">
      <c r="A69" s="36">
        <v>54</v>
      </c>
      <c r="B69" s="220" t="s">
        <v>135</v>
      </c>
      <c r="C69" s="36" t="s">
        <v>22</v>
      </c>
      <c r="D69" s="35">
        <v>0.52</v>
      </c>
      <c r="E69" s="36" t="s">
        <v>270</v>
      </c>
      <c r="F69" s="218" t="s">
        <v>804</v>
      </c>
      <c r="G69" s="36" t="s">
        <v>36</v>
      </c>
    </row>
    <row r="70" spans="1:7" ht="41.4" hidden="1" customHeight="1">
      <c r="A70" s="36">
        <v>55</v>
      </c>
      <c r="B70" s="39" t="s">
        <v>136</v>
      </c>
      <c r="C70" s="36" t="s">
        <v>22</v>
      </c>
      <c r="D70" s="35">
        <v>0.86</v>
      </c>
      <c r="E70" s="36" t="s">
        <v>267</v>
      </c>
      <c r="F70" s="218" t="s">
        <v>804</v>
      </c>
      <c r="G70" s="36" t="s">
        <v>36</v>
      </c>
    </row>
    <row r="71" spans="1:7" ht="31.2" hidden="1" customHeight="1">
      <c r="A71" s="36">
        <v>56</v>
      </c>
      <c r="B71" s="220" t="s">
        <v>137</v>
      </c>
      <c r="C71" s="36" t="s">
        <v>22</v>
      </c>
      <c r="D71" s="35">
        <v>0.78</v>
      </c>
      <c r="E71" s="36" t="s">
        <v>268</v>
      </c>
      <c r="F71" s="219" t="s">
        <v>294</v>
      </c>
      <c r="G71" s="36" t="s">
        <v>36</v>
      </c>
    </row>
    <row r="72" spans="1:7" ht="31.2" hidden="1" customHeight="1">
      <c r="A72" s="36">
        <v>57</v>
      </c>
      <c r="B72" s="39" t="s">
        <v>138</v>
      </c>
      <c r="C72" s="36" t="s">
        <v>22</v>
      </c>
      <c r="D72" s="35">
        <v>0.39</v>
      </c>
      <c r="E72" s="219" t="s">
        <v>220</v>
      </c>
      <c r="F72" s="219" t="s">
        <v>294</v>
      </c>
      <c r="G72" s="36" t="s">
        <v>36</v>
      </c>
    </row>
    <row r="73" spans="1:7" ht="46.8" hidden="1" customHeight="1">
      <c r="A73" s="36">
        <v>58</v>
      </c>
      <c r="B73" s="39" t="s">
        <v>271</v>
      </c>
      <c r="C73" s="36" t="s">
        <v>22</v>
      </c>
      <c r="D73" s="35">
        <v>0.3</v>
      </c>
      <c r="E73" s="219" t="s">
        <v>272</v>
      </c>
      <c r="F73" s="218" t="s">
        <v>804</v>
      </c>
      <c r="G73" s="36" t="s">
        <v>36</v>
      </c>
    </row>
    <row r="74" spans="1:7" ht="46.8" hidden="1" customHeight="1">
      <c r="A74" s="36">
        <v>59</v>
      </c>
      <c r="B74" s="39" t="s">
        <v>273</v>
      </c>
      <c r="C74" s="36" t="s">
        <v>22</v>
      </c>
      <c r="D74" s="35">
        <v>0.46</v>
      </c>
      <c r="E74" s="219" t="s">
        <v>272</v>
      </c>
      <c r="F74" s="219" t="s">
        <v>294</v>
      </c>
      <c r="G74" s="36" t="s">
        <v>36</v>
      </c>
    </row>
    <row r="75" spans="1:7" ht="41.4" hidden="1" customHeight="1">
      <c r="A75" s="36">
        <v>60</v>
      </c>
      <c r="B75" s="39" t="s">
        <v>139</v>
      </c>
      <c r="C75" s="36" t="s">
        <v>22</v>
      </c>
      <c r="D75" s="35">
        <v>0.03</v>
      </c>
      <c r="E75" s="38" t="s">
        <v>274</v>
      </c>
      <c r="F75" s="218" t="s">
        <v>804</v>
      </c>
      <c r="G75" s="36" t="s">
        <v>36</v>
      </c>
    </row>
    <row r="76" spans="1:7" ht="41.4" hidden="1" customHeight="1">
      <c r="A76" s="36">
        <v>61</v>
      </c>
      <c r="B76" s="39" t="s">
        <v>140</v>
      </c>
      <c r="C76" s="36" t="s">
        <v>22</v>
      </c>
      <c r="D76" s="35">
        <v>0.26500000000000001</v>
      </c>
      <c r="E76" s="38" t="s">
        <v>275</v>
      </c>
      <c r="F76" s="218" t="s">
        <v>804</v>
      </c>
      <c r="G76" s="36" t="s">
        <v>36</v>
      </c>
    </row>
    <row r="77" spans="1:7" ht="41.4" hidden="1" customHeight="1">
      <c r="A77" s="36">
        <v>62</v>
      </c>
      <c r="B77" s="39" t="s">
        <v>141</v>
      </c>
      <c r="C77" s="36" t="s">
        <v>22</v>
      </c>
      <c r="D77" s="35">
        <v>0.02</v>
      </c>
      <c r="E77" s="38" t="s">
        <v>276</v>
      </c>
      <c r="F77" s="218" t="s">
        <v>804</v>
      </c>
      <c r="G77" s="36" t="s">
        <v>36</v>
      </c>
    </row>
    <row r="78" spans="1:7" ht="41.4" hidden="1" customHeight="1">
      <c r="A78" s="36">
        <v>63</v>
      </c>
      <c r="B78" s="39" t="s">
        <v>142</v>
      </c>
      <c r="C78" s="36" t="s">
        <v>22</v>
      </c>
      <c r="D78" s="35">
        <v>2.8000000000000001E-2</v>
      </c>
      <c r="E78" s="38" t="s">
        <v>277</v>
      </c>
      <c r="F78" s="218" t="s">
        <v>804</v>
      </c>
      <c r="G78" s="36" t="s">
        <v>36</v>
      </c>
    </row>
    <row r="79" spans="1:7" ht="46.8" hidden="1" customHeight="1">
      <c r="A79" s="36">
        <v>64</v>
      </c>
      <c r="B79" s="39" t="s">
        <v>278</v>
      </c>
      <c r="C79" s="36" t="s">
        <v>22</v>
      </c>
      <c r="D79" s="35">
        <v>0.92</v>
      </c>
      <c r="E79" s="38" t="s">
        <v>275</v>
      </c>
      <c r="F79" s="218" t="s">
        <v>804</v>
      </c>
      <c r="G79" s="36" t="s">
        <v>36</v>
      </c>
    </row>
    <row r="80" spans="1:7" ht="41.4" hidden="1" customHeight="1">
      <c r="A80" s="36">
        <v>65</v>
      </c>
      <c r="B80" s="39" t="s">
        <v>143</v>
      </c>
      <c r="C80" s="36" t="s">
        <v>22</v>
      </c>
      <c r="D80" s="35">
        <v>0.1</v>
      </c>
      <c r="E80" s="38" t="s">
        <v>276</v>
      </c>
      <c r="F80" s="218" t="s">
        <v>804</v>
      </c>
      <c r="G80" s="36" t="s">
        <v>36</v>
      </c>
    </row>
    <row r="81" spans="1:7" ht="41.4" hidden="1" customHeight="1">
      <c r="A81" s="36">
        <v>66</v>
      </c>
      <c r="B81" s="39" t="s">
        <v>144</v>
      </c>
      <c r="C81" s="36" t="s">
        <v>22</v>
      </c>
      <c r="D81" s="35">
        <v>1.1200000000000001</v>
      </c>
      <c r="E81" s="38" t="s">
        <v>275</v>
      </c>
      <c r="F81" s="218" t="s">
        <v>804</v>
      </c>
      <c r="G81" s="36" t="s">
        <v>36</v>
      </c>
    </row>
    <row r="82" spans="1:7" ht="41.4" hidden="1" customHeight="1">
      <c r="A82" s="36">
        <v>67</v>
      </c>
      <c r="B82" s="39" t="s">
        <v>145</v>
      </c>
      <c r="C82" s="36" t="s">
        <v>22</v>
      </c>
      <c r="D82" s="35">
        <v>0.25</v>
      </c>
      <c r="E82" s="38" t="s">
        <v>279</v>
      </c>
      <c r="F82" s="218" t="s">
        <v>804</v>
      </c>
      <c r="G82" s="36" t="s">
        <v>36</v>
      </c>
    </row>
    <row r="83" spans="1:7" ht="41.4" hidden="1" customHeight="1">
      <c r="A83" s="36">
        <v>68</v>
      </c>
      <c r="B83" s="39" t="s">
        <v>146</v>
      </c>
      <c r="C83" s="36" t="s">
        <v>22</v>
      </c>
      <c r="D83" s="35">
        <v>7.0000000000000007E-2</v>
      </c>
      <c r="E83" s="38" t="s">
        <v>280</v>
      </c>
      <c r="F83" s="218" t="s">
        <v>804</v>
      </c>
      <c r="G83" s="36" t="s">
        <v>36</v>
      </c>
    </row>
    <row r="84" spans="1:7" ht="41.4" hidden="1" customHeight="1">
      <c r="A84" s="36">
        <v>69</v>
      </c>
      <c r="B84" s="39" t="s">
        <v>147</v>
      </c>
      <c r="C84" s="36" t="s">
        <v>22</v>
      </c>
      <c r="D84" s="35">
        <v>0.1</v>
      </c>
      <c r="E84" s="219" t="s">
        <v>281</v>
      </c>
      <c r="F84" s="218" t="s">
        <v>804</v>
      </c>
      <c r="G84" s="36" t="s">
        <v>36</v>
      </c>
    </row>
    <row r="85" spans="1:7" ht="31.2" hidden="1" customHeight="1">
      <c r="A85" s="36">
        <v>70</v>
      </c>
      <c r="B85" s="39" t="s">
        <v>148</v>
      </c>
      <c r="C85" s="36" t="s">
        <v>22</v>
      </c>
      <c r="D85" s="35">
        <v>0.05</v>
      </c>
      <c r="E85" s="219" t="s">
        <v>282</v>
      </c>
      <c r="F85" s="219" t="s">
        <v>294</v>
      </c>
      <c r="G85" s="36" t="s">
        <v>36</v>
      </c>
    </row>
    <row r="86" spans="1:7" ht="41.4" hidden="1" customHeight="1">
      <c r="A86" s="36">
        <v>71</v>
      </c>
      <c r="B86" s="39" t="s">
        <v>149</v>
      </c>
      <c r="C86" s="36" t="s">
        <v>22</v>
      </c>
      <c r="D86" s="35">
        <v>7.5999999999999998E-2</v>
      </c>
      <c r="E86" s="38" t="s">
        <v>280</v>
      </c>
      <c r="F86" s="218" t="s">
        <v>804</v>
      </c>
      <c r="G86" s="36" t="s">
        <v>36</v>
      </c>
    </row>
    <row r="87" spans="1:7" ht="31.2" hidden="1" customHeight="1">
      <c r="A87" s="36">
        <v>72</v>
      </c>
      <c r="B87" s="39" t="s">
        <v>283</v>
      </c>
      <c r="C87" s="36" t="s">
        <v>22</v>
      </c>
      <c r="D87" s="35">
        <v>6.7500000000000004E-2</v>
      </c>
      <c r="E87" s="219" t="s">
        <v>284</v>
      </c>
      <c r="F87" s="219" t="s">
        <v>294</v>
      </c>
      <c r="G87" s="36" t="s">
        <v>36</v>
      </c>
    </row>
    <row r="88" spans="1:7" ht="31.2" hidden="1" customHeight="1">
      <c r="A88" s="36">
        <v>73</v>
      </c>
      <c r="B88" s="39" t="s">
        <v>150</v>
      </c>
      <c r="C88" s="36" t="s">
        <v>22</v>
      </c>
      <c r="D88" s="35">
        <v>0.25659999999999999</v>
      </c>
      <c r="E88" s="219" t="s">
        <v>236</v>
      </c>
      <c r="F88" s="219" t="s">
        <v>294</v>
      </c>
      <c r="G88" s="36" t="s">
        <v>36</v>
      </c>
    </row>
    <row r="89" spans="1:7" ht="41.4" hidden="1" customHeight="1">
      <c r="A89" s="36">
        <v>74</v>
      </c>
      <c r="B89" s="39" t="s">
        <v>151</v>
      </c>
      <c r="C89" s="36" t="s">
        <v>22</v>
      </c>
      <c r="D89" s="35">
        <v>0.57999999999999996</v>
      </c>
      <c r="E89" s="219" t="s">
        <v>236</v>
      </c>
      <c r="F89" s="218" t="s">
        <v>804</v>
      </c>
      <c r="G89" s="36" t="s">
        <v>36</v>
      </c>
    </row>
    <row r="90" spans="1:7" ht="41.4" hidden="1" customHeight="1">
      <c r="A90" s="36">
        <v>75</v>
      </c>
      <c r="B90" s="220" t="s">
        <v>152</v>
      </c>
      <c r="C90" s="36" t="s">
        <v>22</v>
      </c>
      <c r="D90" s="35">
        <v>0.17993999999999999</v>
      </c>
      <c r="E90" s="34" t="s">
        <v>285</v>
      </c>
      <c r="F90" s="218" t="s">
        <v>804</v>
      </c>
      <c r="G90" s="36" t="s">
        <v>36</v>
      </c>
    </row>
    <row r="91" spans="1:7" ht="41.4" hidden="1" customHeight="1">
      <c r="A91" s="36">
        <v>76</v>
      </c>
      <c r="B91" s="220" t="s">
        <v>153</v>
      </c>
      <c r="C91" s="36" t="s">
        <v>22</v>
      </c>
      <c r="D91" s="35">
        <v>0.14938000000000001</v>
      </c>
      <c r="E91" s="38" t="s">
        <v>286</v>
      </c>
      <c r="F91" s="218" t="s">
        <v>804</v>
      </c>
      <c r="G91" s="36" t="s">
        <v>36</v>
      </c>
    </row>
    <row r="92" spans="1:7" ht="41.4" hidden="1" customHeight="1">
      <c r="A92" s="36">
        <v>77</v>
      </c>
      <c r="B92" s="220" t="s">
        <v>154</v>
      </c>
      <c r="C92" s="36" t="s">
        <v>22</v>
      </c>
      <c r="D92" s="35">
        <v>7.0809999999999998E-2</v>
      </c>
      <c r="E92" s="38" t="s">
        <v>287</v>
      </c>
      <c r="F92" s="218" t="s">
        <v>804</v>
      </c>
      <c r="G92" s="36" t="s">
        <v>36</v>
      </c>
    </row>
    <row r="93" spans="1:7" ht="41.4" hidden="1" customHeight="1">
      <c r="A93" s="36">
        <v>78</v>
      </c>
      <c r="B93" s="39" t="s">
        <v>155</v>
      </c>
      <c r="C93" s="36" t="s">
        <v>22</v>
      </c>
      <c r="D93" s="35">
        <v>1.1399999999999999</v>
      </c>
      <c r="E93" s="34" t="s">
        <v>285</v>
      </c>
      <c r="F93" s="218" t="s">
        <v>804</v>
      </c>
      <c r="G93" s="36" t="s">
        <v>36</v>
      </c>
    </row>
    <row r="94" spans="1:7" ht="41.4" hidden="1" customHeight="1">
      <c r="A94" s="36">
        <v>79</v>
      </c>
      <c r="B94" s="39" t="s">
        <v>156</v>
      </c>
      <c r="C94" s="36" t="s">
        <v>22</v>
      </c>
      <c r="D94" s="35">
        <v>0.09</v>
      </c>
      <c r="E94" s="38" t="s">
        <v>287</v>
      </c>
      <c r="F94" s="218" t="s">
        <v>804</v>
      </c>
      <c r="G94" s="36" t="s">
        <v>36</v>
      </c>
    </row>
    <row r="95" spans="1:7" ht="31.2" hidden="1" customHeight="1">
      <c r="A95" s="36">
        <v>80</v>
      </c>
      <c r="B95" s="39" t="s">
        <v>157</v>
      </c>
      <c r="C95" s="36" t="s">
        <v>22</v>
      </c>
      <c r="D95" s="35">
        <v>0.13</v>
      </c>
      <c r="E95" s="38" t="s">
        <v>288</v>
      </c>
      <c r="F95" s="219" t="s">
        <v>294</v>
      </c>
      <c r="G95" s="36" t="s">
        <v>36</v>
      </c>
    </row>
    <row r="96" spans="1:7" ht="41.4" hidden="1" customHeight="1">
      <c r="A96" s="36">
        <v>81</v>
      </c>
      <c r="B96" s="39" t="s">
        <v>158</v>
      </c>
      <c r="C96" s="36" t="s">
        <v>22</v>
      </c>
      <c r="D96" s="35">
        <v>0.75</v>
      </c>
      <c r="E96" s="38" t="s">
        <v>289</v>
      </c>
      <c r="F96" s="218" t="s">
        <v>804</v>
      </c>
      <c r="G96" s="36" t="s">
        <v>36</v>
      </c>
    </row>
    <row r="97" spans="1:7" ht="41.4" hidden="1" customHeight="1">
      <c r="A97" s="36">
        <v>82</v>
      </c>
      <c r="B97" s="39" t="s">
        <v>159</v>
      </c>
      <c r="C97" s="36" t="s">
        <v>22</v>
      </c>
      <c r="D97" s="35">
        <v>0.14000000000000001</v>
      </c>
      <c r="E97" s="221" t="s">
        <v>290</v>
      </c>
      <c r="F97" s="218" t="s">
        <v>804</v>
      </c>
      <c r="G97" s="36" t="s">
        <v>36</v>
      </c>
    </row>
    <row r="98" spans="1:7" ht="41.4" hidden="1" customHeight="1">
      <c r="A98" s="36">
        <v>83</v>
      </c>
      <c r="B98" s="39" t="s">
        <v>160</v>
      </c>
      <c r="C98" s="36" t="s">
        <v>22</v>
      </c>
      <c r="D98" s="35">
        <v>0.09</v>
      </c>
      <c r="E98" s="221" t="s">
        <v>290</v>
      </c>
      <c r="F98" s="218" t="s">
        <v>804</v>
      </c>
      <c r="G98" s="36" t="s">
        <v>36</v>
      </c>
    </row>
    <row r="99" spans="1:7" ht="41.4" hidden="1" customHeight="1">
      <c r="A99" s="36">
        <v>84</v>
      </c>
      <c r="B99" s="39" t="s">
        <v>161</v>
      </c>
      <c r="C99" s="36" t="s">
        <v>22</v>
      </c>
      <c r="D99" s="35">
        <v>0.08</v>
      </c>
      <c r="E99" s="221" t="s">
        <v>291</v>
      </c>
      <c r="F99" s="218" t="s">
        <v>804</v>
      </c>
      <c r="G99" s="36" t="s">
        <v>36</v>
      </c>
    </row>
    <row r="100" spans="1:7" ht="41.4" hidden="1" customHeight="1">
      <c r="A100" s="36">
        <v>85</v>
      </c>
      <c r="B100" s="39" t="s">
        <v>162</v>
      </c>
      <c r="C100" s="36" t="s">
        <v>22</v>
      </c>
      <c r="D100" s="35">
        <v>0.08</v>
      </c>
      <c r="E100" s="221" t="s">
        <v>292</v>
      </c>
      <c r="F100" s="218" t="s">
        <v>804</v>
      </c>
      <c r="G100" s="36" t="s">
        <v>36</v>
      </c>
    </row>
    <row r="101" spans="1:7" ht="15.6" hidden="1">
      <c r="A101" s="209" t="s">
        <v>38</v>
      </c>
      <c r="B101" s="217" t="s">
        <v>75</v>
      </c>
      <c r="C101" s="209"/>
      <c r="D101" s="33">
        <f>SUM(D102:D114)</f>
        <v>9.1922000000000015</v>
      </c>
      <c r="E101" s="40"/>
      <c r="F101" s="40"/>
      <c r="G101" s="40"/>
    </row>
    <row r="102" spans="1:7" ht="124.8" hidden="1" customHeight="1">
      <c r="A102" s="34">
        <v>86</v>
      </c>
      <c r="B102" s="41" t="s">
        <v>76</v>
      </c>
      <c r="C102" s="34" t="s">
        <v>20</v>
      </c>
      <c r="D102" s="35">
        <v>0.72219999999999995</v>
      </c>
      <c r="E102" s="38" t="s">
        <v>77</v>
      </c>
      <c r="F102" s="38" t="s">
        <v>1357</v>
      </c>
      <c r="G102" s="36" t="s">
        <v>36</v>
      </c>
    </row>
    <row r="103" spans="1:7" ht="15.6" hidden="1">
      <c r="A103" s="34">
        <v>87</v>
      </c>
      <c r="B103" s="41" t="s">
        <v>78</v>
      </c>
      <c r="C103" s="34" t="s">
        <v>20</v>
      </c>
      <c r="D103" s="35">
        <v>0.5</v>
      </c>
      <c r="E103" s="38" t="s">
        <v>289</v>
      </c>
      <c r="F103" s="38" t="s">
        <v>294</v>
      </c>
      <c r="G103" s="36" t="s">
        <v>36</v>
      </c>
    </row>
    <row r="104" spans="1:7" ht="31.2" hidden="1" customHeight="1">
      <c r="A104" s="34">
        <v>88</v>
      </c>
      <c r="B104" s="41" t="s">
        <v>83</v>
      </c>
      <c r="C104" s="34" t="s">
        <v>20</v>
      </c>
      <c r="D104" s="35">
        <v>0.5</v>
      </c>
      <c r="E104" s="38" t="s">
        <v>46</v>
      </c>
      <c r="F104" s="38" t="s">
        <v>294</v>
      </c>
      <c r="G104" s="36" t="s">
        <v>36</v>
      </c>
    </row>
    <row r="105" spans="1:7" ht="15.6" hidden="1">
      <c r="A105" s="34">
        <v>89</v>
      </c>
      <c r="B105" s="41" t="s">
        <v>79</v>
      </c>
      <c r="C105" s="34" t="s">
        <v>20</v>
      </c>
      <c r="D105" s="35">
        <v>1.1400000000000001</v>
      </c>
      <c r="E105" s="38" t="s">
        <v>175</v>
      </c>
      <c r="F105" s="38" t="s">
        <v>294</v>
      </c>
      <c r="G105" s="36" t="s">
        <v>36</v>
      </c>
    </row>
    <row r="106" spans="1:7" ht="15.6" hidden="1">
      <c r="A106" s="34">
        <v>90</v>
      </c>
      <c r="B106" s="41" t="s">
        <v>81</v>
      </c>
      <c r="C106" s="34" t="s">
        <v>20</v>
      </c>
      <c r="D106" s="35">
        <v>0.6</v>
      </c>
      <c r="E106" s="38" t="s">
        <v>220</v>
      </c>
      <c r="F106" s="38" t="s">
        <v>294</v>
      </c>
      <c r="G106" s="36" t="s">
        <v>36</v>
      </c>
    </row>
    <row r="107" spans="1:7" ht="15.6" hidden="1">
      <c r="A107" s="34">
        <v>91</v>
      </c>
      <c r="B107" s="41" t="s">
        <v>84</v>
      </c>
      <c r="C107" s="34" t="s">
        <v>20</v>
      </c>
      <c r="D107" s="35">
        <v>1.04</v>
      </c>
      <c r="E107" s="38" t="s">
        <v>290</v>
      </c>
      <c r="F107" s="38" t="s">
        <v>294</v>
      </c>
      <c r="G107" s="36" t="s">
        <v>36</v>
      </c>
    </row>
    <row r="108" spans="1:7" ht="15.6" hidden="1">
      <c r="A108" s="34">
        <v>92</v>
      </c>
      <c r="B108" s="41" t="s">
        <v>85</v>
      </c>
      <c r="C108" s="34" t="s">
        <v>20</v>
      </c>
      <c r="D108" s="35">
        <v>0.6</v>
      </c>
      <c r="E108" s="38" t="s">
        <v>285</v>
      </c>
      <c r="F108" s="38" t="s">
        <v>294</v>
      </c>
      <c r="G108" s="36" t="s">
        <v>36</v>
      </c>
    </row>
    <row r="109" spans="1:7" ht="15.6" hidden="1">
      <c r="A109" s="34">
        <v>93</v>
      </c>
      <c r="B109" s="41" t="s">
        <v>86</v>
      </c>
      <c r="C109" s="34" t="s">
        <v>20</v>
      </c>
      <c r="D109" s="35">
        <v>0.60000000000000009</v>
      </c>
      <c r="E109" s="38" t="s">
        <v>247</v>
      </c>
      <c r="F109" s="38" t="s">
        <v>294</v>
      </c>
      <c r="G109" s="36" t="s">
        <v>36</v>
      </c>
    </row>
    <row r="110" spans="1:7" ht="15.6" hidden="1">
      <c r="A110" s="34">
        <v>94</v>
      </c>
      <c r="B110" s="41" t="s">
        <v>80</v>
      </c>
      <c r="C110" s="34" t="s">
        <v>20</v>
      </c>
      <c r="D110" s="35">
        <v>0.90000000000000013</v>
      </c>
      <c r="E110" s="38" t="s">
        <v>236</v>
      </c>
      <c r="F110" s="38" t="s">
        <v>294</v>
      </c>
      <c r="G110" s="36" t="s">
        <v>36</v>
      </c>
    </row>
    <row r="111" spans="1:7" ht="15.6" hidden="1">
      <c r="A111" s="34">
        <v>95</v>
      </c>
      <c r="B111" s="41" t="s">
        <v>87</v>
      </c>
      <c r="C111" s="34" t="s">
        <v>20</v>
      </c>
      <c r="D111" s="35">
        <v>0.79</v>
      </c>
      <c r="E111" s="38" t="s">
        <v>232</v>
      </c>
      <c r="F111" s="38" t="s">
        <v>294</v>
      </c>
      <c r="G111" s="36" t="s">
        <v>36</v>
      </c>
    </row>
    <row r="112" spans="1:7" ht="15.6" hidden="1">
      <c r="A112" s="34">
        <v>96</v>
      </c>
      <c r="B112" s="41" t="s">
        <v>82</v>
      </c>
      <c r="C112" s="34" t="s">
        <v>20</v>
      </c>
      <c r="D112" s="35">
        <v>0.7</v>
      </c>
      <c r="E112" s="38" t="s">
        <v>77</v>
      </c>
      <c r="F112" s="38" t="s">
        <v>294</v>
      </c>
      <c r="G112" s="36" t="s">
        <v>36</v>
      </c>
    </row>
    <row r="113" spans="1:7" ht="15.6" hidden="1">
      <c r="A113" s="34">
        <v>97</v>
      </c>
      <c r="B113" s="41" t="s">
        <v>88</v>
      </c>
      <c r="C113" s="34" t="s">
        <v>20</v>
      </c>
      <c r="D113" s="35">
        <v>0.55000000000000004</v>
      </c>
      <c r="E113" s="38" t="s">
        <v>243</v>
      </c>
      <c r="F113" s="38" t="s">
        <v>294</v>
      </c>
      <c r="G113" s="36" t="s">
        <v>36</v>
      </c>
    </row>
    <row r="114" spans="1:7" ht="15.6" hidden="1">
      <c r="A114" s="34">
        <v>98</v>
      </c>
      <c r="B114" s="41" t="s">
        <v>89</v>
      </c>
      <c r="C114" s="34" t="s">
        <v>20</v>
      </c>
      <c r="D114" s="35">
        <v>0.55000000000000004</v>
      </c>
      <c r="E114" s="38" t="s">
        <v>234</v>
      </c>
      <c r="F114" s="38" t="s">
        <v>294</v>
      </c>
      <c r="G114" s="36" t="s">
        <v>36</v>
      </c>
    </row>
    <row r="115" spans="1:7" ht="15.6" hidden="1">
      <c r="A115" s="32" t="s">
        <v>40</v>
      </c>
      <c r="B115" s="217" t="s">
        <v>69</v>
      </c>
      <c r="C115" s="209"/>
      <c r="D115" s="9">
        <f t="shared" ref="D115" si="1">SUM(D117:D126)</f>
        <v>38.317999999999991</v>
      </c>
      <c r="E115" s="209"/>
      <c r="F115" s="209"/>
      <c r="G115" s="209"/>
    </row>
    <row r="116" spans="1:7" ht="156" hidden="1" customHeight="1">
      <c r="A116" s="36">
        <v>99</v>
      </c>
      <c r="B116" s="39" t="s">
        <v>73</v>
      </c>
      <c r="C116" s="36" t="s">
        <v>18</v>
      </c>
      <c r="D116" s="13">
        <v>38.630000000000003</v>
      </c>
      <c r="E116" s="36" t="s">
        <v>450</v>
      </c>
      <c r="F116" s="38" t="s">
        <v>1358</v>
      </c>
      <c r="G116" s="36" t="s">
        <v>36</v>
      </c>
    </row>
    <row r="117" spans="1:7" ht="93.6" hidden="1" customHeight="1">
      <c r="A117" s="36">
        <v>100</v>
      </c>
      <c r="B117" s="39" t="s">
        <v>74</v>
      </c>
      <c r="C117" s="36" t="s">
        <v>18</v>
      </c>
      <c r="D117" s="35">
        <v>0.1</v>
      </c>
      <c r="E117" s="38" t="s">
        <v>46</v>
      </c>
      <c r="F117" s="38" t="s">
        <v>1903</v>
      </c>
      <c r="G117" s="36" t="s">
        <v>343</v>
      </c>
    </row>
    <row r="118" spans="1:7" ht="62.4" hidden="1" customHeight="1">
      <c r="A118" s="36">
        <v>101</v>
      </c>
      <c r="B118" s="39" t="s">
        <v>346</v>
      </c>
      <c r="C118" s="36" t="s">
        <v>18</v>
      </c>
      <c r="D118" s="35">
        <v>0.88800000000000001</v>
      </c>
      <c r="E118" s="38" t="s">
        <v>296</v>
      </c>
      <c r="F118" s="38" t="s">
        <v>1359</v>
      </c>
      <c r="G118" s="36" t="s">
        <v>36</v>
      </c>
    </row>
    <row r="119" spans="1:7" s="214" customFormat="1" ht="93.6" hidden="1" customHeight="1">
      <c r="A119" s="36">
        <v>102</v>
      </c>
      <c r="B119" s="39" t="s">
        <v>350</v>
      </c>
      <c r="C119" s="36" t="s">
        <v>18</v>
      </c>
      <c r="D119" s="37">
        <v>15.75</v>
      </c>
      <c r="E119" s="38" t="s">
        <v>46</v>
      </c>
      <c r="F119" s="38" t="s">
        <v>294</v>
      </c>
      <c r="G119" s="36" t="s">
        <v>36</v>
      </c>
    </row>
    <row r="120" spans="1:7" s="25" customFormat="1" ht="46.8" hidden="1" customHeight="1">
      <c r="A120" s="36">
        <v>103</v>
      </c>
      <c r="B120" s="39" t="s">
        <v>443</v>
      </c>
      <c r="C120" s="36" t="s">
        <v>18</v>
      </c>
      <c r="D120" s="37">
        <v>1.2</v>
      </c>
      <c r="E120" s="36" t="s">
        <v>483</v>
      </c>
      <c r="F120" s="38" t="s">
        <v>294</v>
      </c>
      <c r="G120" s="36" t="s">
        <v>36</v>
      </c>
    </row>
    <row r="121" spans="1:7" s="25" customFormat="1" ht="46.8" hidden="1" customHeight="1">
      <c r="A121" s="36">
        <v>104</v>
      </c>
      <c r="B121" s="39" t="s">
        <v>444</v>
      </c>
      <c r="C121" s="36" t="s">
        <v>18</v>
      </c>
      <c r="D121" s="37">
        <v>1.2</v>
      </c>
      <c r="E121" s="36" t="s">
        <v>484</v>
      </c>
      <c r="F121" s="38" t="s">
        <v>294</v>
      </c>
      <c r="G121" s="36" t="s">
        <v>36</v>
      </c>
    </row>
    <row r="122" spans="1:7" s="25" customFormat="1" ht="46.8" hidden="1" customHeight="1">
      <c r="A122" s="36">
        <v>105</v>
      </c>
      <c r="B122" s="39" t="s">
        <v>445</v>
      </c>
      <c r="C122" s="36" t="s">
        <v>18</v>
      </c>
      <c r="D122" s="37">
        <v>1.75</v>
      </c>
      <c r="E122" s="36" t="s">
        <v>485</v>
      </c>
      <c r="F122" s="38" t="s">
        <v>294</v>
      </c>
      <c r="G122" s="36" t="s">
        <v>36</v>
      </c>
    </row>
    <row r="123" spans="1:7" s="25" customFormat="1" ht="46.8" hidden="1" customHeight="1">
      <c r="A123" s="36">
        <v>106</v>
      </c>
      <c r="B123" s="39" t="s">
        <v>446</v>
      </c>
      <c r="C123" s="36" t="s">
        <v>18</v>
      </c>
      <c r="D123" s="37">
        <v>6.33</v>
      </c>
      <c r="E123" s="36" t="s">
        <v>450</v>
      </c>
      <c r="F123" s="38" t="s">
        <v>294</v>
      </c>
      <c r="G123" s="36" t="s">
        <v>36</v>
      </c>
    </row>
    <row r="124" spans="1:7" s="25" customFormat="1" ht="46.8" hidden="1" customHeight="1">
      <c r="A124" s="36">
        <v>107</v>
      </c>
      <c r="B124" s="39" t="s">
        <v>447</v>
      </c>
      <c r="C124" s="36" t="s">
        <v>18</v>
      </c>
      <c r="D124" s="37">
        <v>4.5</v>
      </c>
      <c r="E124" s="36" t="s">
        <v>451</v>
      </c>
      <c r="F124" s="38" t="s">
        <v>294</v>
      </c>
      <c r="G124" s="36" t="s">
        <v>36</v>
      </c>
    </row>
    <row r="125" spans="1:7" s="25" customFormat="1" ht="31.2" hidden="1" customHeight="1">
      <c r="A125" s="36">
        <v>108</v>
      </c>
      <c r="B125" s="39" t="s">
        <v>448</v>
      </c>
      <c r="C125" s="36" t="s">
        <v>18</v>
      </c>
      <c r="D125" s="37">
        <v>4.8</v>
      </c>
      <c r="E125" s="36" t="s">
        <v>452</v>
      </c>
      <c r="F125" s="38" t="s">
        <v>294</v>
      </c>
      <c r="G125" s="36" t="s">
        <v>36</v>
      </c>
    </row>
    <row r="126" spans="1:7" s="25" customFormat="1" ht="46.8" hidden="1" customHeight="1">
      <c r="A126" s="36">
        <v>109</v>
      </c>
      <c r="B126" s="39" t="s">
        <v>532</v>
      </c>
      <c r="C126" s="36" t="s">
        <v>18</v>
      </c>
      <c r="D126" s="37">
        <v>1.8</v>
      </c>
      <c r="E126" s="36" t="s">
        <v>449</v>
      </c>
      <c r="F126" s="38" t="s">
        <v>294</v>
      </c>
      <c r="G126" s="36" t="s">
        <v>36</v>
      </c>
    </row>
    <row r="127" spans="1:7" s="214" customFormat="1" ht="62.4" hidden="1" customHeight="1">
      <c r="A127" s="36">
        <v>110</v>
      </c>
      <c r="B127" s="213" t="s">
        <v>681</v>
      </c>
      <c r="C127" s="36" t="s">
        <v>18</v>
      </c>
      <c r="D127" s="29">
        <v>1.66</v>
      </c>
      <c r="E127" s="38" t="s">
        <v>711</v>
      </c>
      <c r="F127" s="38" t="s">
        <v>294</v>
      </c>
      <c r="G127" s="36" t="s">
        <v>36</v>
      </c>
    </row>
    <row r="128" spans="1:7" s="214" customFormat="1" ht="46.8" hidden="1" customHeight="1">
      <c r="A128" s="36">
        <v>111</v>
      </c>
      <c r="B128" s="213" t="s">
        <v>682</v>
      </c>
      <c r="C128" s="36" t="s">
        <v>18</v>
      </c>
      <c r="D128" s="29">
        <v>0.4</v>
      </c>
      <c r="E128" s="36" t="s">
        <v>236</v>
      </c>
      <c r="F128" s="38" t="s">
        <v>294</v>
      </c>
      <c r="G128" s="36" t="s">
        <v>36</v>
      </c>
    </row>
    <row r="129" spans="1:7" s="214" customFormat="1" ht="46.8" hidden="1" customHeight="1">
      <c r="A129" s="36">
        <v>112</v>
      </c>
      <c r="B129" s="213" t="s">
        <v>683</v>
      </c>
      <c r="C129" s="36" t="s">
        <v>18</v>
      </c>
      <c r="D129" s="29">
        <v>1.2</v>
      </c>
      <c r="E129" s="36" t="s">
        <v>712</v>
      </c>
      <c r="F129" s="38" t="s">
        <v>294</v>
      </c>
      <c r="G129" s="36" t="s">
        <v>36</v>
      </c>
    </row>
    <row r="130" spans="1:7" s="214" customFormat="1" ht="46.8" hidden="1" customHeight="1">
      <c r="A130" s="36">
        <v>113</v>
      </c>
      <c r="B130" s="213" t="s">
        <v>684</v>
      </c>
      <c r="C130" s="36" t="s">
        <v>18</v>
      </c>
      <c r="D130" s="29">
        <v>3.2</v>
      </c>
      <c r="E130" s="36" t="s">
        <v>243</v>
      </c>
      <c r="F130" s="38" t="s">
        <v>294</v>
      </c>
      <c r="G130" s="36" t="s">
        <v>36</v>
      </c>
    </row>
    <row r="131" spans="1:7" s="214" customFormat="1" ht="46.8" hidden="1" customHeight="1">
      <c r="A131" s="36">
        <v>114</v>
      </c>
      <c r="B131" s="213" t="s">
        <v>685</v>
      </c>
      <c r="C131" s="36" t="s">
        <v>18</v>
      </c>
      <c r="D131" s="29">
        <v>3.5999999999999996</v>
      </c>
      <c r="E131" s="36" t="s">
        <v>234</v>
      </c>
      <c r="F131" s="38" t="s">
        <v>294</v>
      </c>
      <c r="G131" s="36" t="s">
        <v>36</v>
      </c>
    </row>
    <row r="132" spans="1:7" s="214" customFormat="1" ht="31.2" hidden="1" customHeight="1">
      <c r="A132" s="36">
        <v>115</v>
      </c>
      <c r="B132" s="213" t="s">
        <v>686</v>
      </c>
      <c r="C132" s="36" t="s">
        <v>18</v>
      </c>
      <c r="D132" s="29">
        <v>0.85</v>
      </c>
      <c r="E132" s="36" t="s">
        <v>77</v>
      </c>
      <c r="F132" s="38" t="s">
        <v>294</v>
      </c>
      <c r="G132" s="36" t="s">
        <v>36</v>
      </c>
    </row>
    <row r="133" spans="1:7" s="214" customFormat="1" ht="31.2" hidden="1" customHeight="1">
      <c r="A133" s="36">
        <v>116</v>
      </c>
      <c r="B133" s="213" t="s">
        <v>687</v>
      </c>
      <c r="C133" s="36" t="s">
        <v>18</v>
      </c>
      <c r="D133" s="29">
        <v>0.61</v>
      </c>
      <c r="E133" s="30" t="s">
        <v>713</v>
      </c>
      <c r="F133" s="38" t="s">
        <v>294</v>
      </c>
      <c r="G133" s="36" t="s">
        <v>36</v>
      </c>
    </row>
    <row r="134" spans="1:7" s="214" customFormat="1" ht="31.2" hidden="1" customHeight="1">
      <c r="A134" s="36">
        <v>117</v>
      </c>
      <c r="B134" s="213" t="s">
        <v>778</v>
      </c>
      <c r="C134" s="36" t="s">
        <v>18</v>
      </c>
      <c r="D134" s="29">
        <v>0.45000000000000007</v>
      </c>
      <c r="E134" s="30" t="str">
        <f>E133</f>
        <v xml:space="preserve"> Xã Mường Cang</v>
      </c>
      <c r="F134" s="38" t="s">
        <v>294</v>
      </c>
      <c r="G134" s="36" t="s">
        <v>36</v>
      </c>
    </row>
    <row r="135" spans="1:7" s="214" customFormat="1" ht="46.8" hidden="1" customHeight="1">
      <c r="A135" s="36">
        <v>118</v>
      </c>
      <c r="B135" s="213" t="s">
        <v>688</v>
      </c>
      <c r="C135" s="36" t="s">
        <v>18</v>
      </c>
      <c r="D135" s="37">
        <v>0.47</v>
      </c>
      <c r="E135" s="30" t="s">
        <v>77</v>
      </c>
      <c r="F135" s="38" t="s">
        <v>294</v>
      </c>
      <c r="G135" s="36" t="s">
        <v>36</v>
      </c>
    </row>
    <row r="136" spans="1:7" s="214" customFormat="1" ht="46.8" hidden="1" customHeight="1">
      <c r="A136" s="36">
        <v>119</v>
      </c>
      <c r="B136" s="213" t="s">
        <v>777</v>
      </c>
      <c r="C136" s="36" t="s">
        <v>18</v>
      </c>
      <c r="D136" s="37">
        <v>0.65500000000000003</v>
      </c>
      <c r="E136" s="30" t="s">
        <v>714</v>
      </c>
      <c r="F136" s="38" t="s">
        <v>294</v>
      </c>
      <c r="G136" s="36" t="s">
        <v>36</v>
      </c>
    </row>
    <row r="137" spans="1:7" s="214" customFormat="1" ht="46.8" hidden="1" customHeight="1">
      <c r="A137" s="36">
        <v>120</v>
      </c>
      <c r="B137" s="213" t="s">
        <v>776</v>
      </c>
      <c r="C137" s="36" t="s">
        <v>18</v>
      </c>
      <c r="D137" s="37">
        <v>0.70000000000000018</v>
      </c>
      <c r="E137" s="30" t="s">
        <v>442</v>
      </c>
      <c r="F137" s="38" t="s">
        <v>294</v>
      </c>
      <c r="G137" s="36" t="s">
        <v>36</v>
      </c>
    </row>
    <row r="138" spans="1:7" s="214" customFormat="1" ht="31.2" hidden="1" customHeight="1">
      <c r="A138" s="36">
        <v>121</v>
      </c>
      <c r="B138" s="213" t="s">
        <v>689</v>
      </c>
      <c r="C138" s="36" t="s">
        <v>18</v>
      </c>
      <c r="D138" s="37">
        <v>1.25</v>
      </c>
      <c r="E138" s="30" t="s">
        <v>715</v>
      </c>
      <c r="F138" s="38" t="s">
        <v>294</v>
      </c>
      <c r="G138" s="36" t="s">
        <v>36</v>
      </c>
    </row>
    <row r="139" spans="1:7" s="214" customFormat="1" ht="31.2" hidden="1" customHeight="1">
      <c r="A139" s="36">
        <v>122</v>
      </c>
      <c r="B139" s="213" t="s">
        <v>690</v>
      </c>
      <c r="C139" s="36" t="s">
        <v>18</v>
      </c>
      <c r="D139" s="37">
        <v>1.03</v>
      </c>
      <c r="E139" s="30" t="str">
        <f>E138</f>
        <v>xã Khoen On</v>
      </c>
      <c r="F139" s="38" t="s">
        <v>294</v>
      </c>
      <c r="G139" s="36" t="s">
        <v>36</v>
      </c>
    </row>
    <row r="140" spans="1:7" s="214" customFormat="1" ht="31.2" hidden="1" customHeight="1">
      <c r="A140" s="36">
        <v>123</v>
      </c>
      <c r="B140" s="213" t="s">
        <v>691</v>
      </c>
      <c r="C140" s="36" t="s">
        <v>18</v>
      </c>
      <c r="D140" s="37">
        <v>0.51</v>
      </c>
      <c r="E140" s="30" t="s">
        <v>716</v>
      </c>
      <c r="F140" s="38" t="s">
        <v>294</v>
      </c>
      <c r="G140" s="36" t="s">
        <v>36</v>
      </c>
    </row>
    <row r="141" spans="1:7" s="214" customFormat="1" ht="15.6" hidden="1">
      <c r="A141" s="36">
        <v>124</v>
      </c>
      <c r="B141" s="213" t="s">
        <v>692</v>
      </c>
      <c r="C141" s="36" t="s">
        <v>18</v>
      </c>
      <c r="D141" s="37">
        <v>2.19</v>
      </c>
      <c r="E141" s="30" t="s">
        <v>717</v>
      </c>
      <c r="F141" s="38" t="s">
        <v>294</v>
      </c>
      <c r="G141" s="36" t="s">
        <v>36</v>
      </c>
    </row>
    <row r="142" spans="1:7" s="214" customFormat="1" ht="31.2" hidden="1" customHeight="1">
      <c r="A142" s="36">
        <v>125</v>
      </c>
      <c r="B142" s="213" t="s">
        <v>693</v>
      </c>
      <c r="C142" s="36" t="s">
        <v>18</v>
      </c>
      <c r="D142" s="37">
        <v>0.16300000000000001</v>
      </c>
      <c r="E142" s="30" t="s">
        <v>220</v>
      </c>
      <c r="F142" s="38" t="s">
        <v>294</v>
      </c>
      <c r="G142" s="36" t="s">
        <v>36</v>
      </c>
    </row>
    <row r="143" spans="1:7" s="214" customFormat="1" ht="31.2" hidden="1" customHeight="1">
      <c r="A143" s="36">
        <v>126</v>
      </c>
      <c r="B143" s="213" t="s">
        <v>694</v>
      </c>
      <c r="C143" s="36" t="s">
        <v>18</v>
      </c>
      <c r="D143" s="37">
        <v>0.93</v>
      </c>
      <c r="E143" s="30" t="s">
        <v>77</v>
      </c>
      <c r="F143" s="38" t="s">
        <v>294</v>
      </c>
      <c r="G143" s="36" t="s">
        <v>36</v>
      </c>
    </row>
    <row r="144" spans="1:7" s="223" customFormat="1" ht="31.2" hidden="1" customHeight="1">
      <c r="A144" s="36">
        <v>127</v>
      </c>
      <c r="B144" s="213" t="s">
        <v>1360</v>
      </c>
      <c r="C144" s="36" t="s">
        <v>18</v>
      </c>
      <c r="D144" s="29">
        <v>1.51</v>
      </c>
      <c r="E144" s="222" t="s">
        <v>46</v>
      </c>
      <c r="F144" s="38" t="s">
        <v>294</v>
      </c>
      <c r="G144" s="36" t="s">
        <v>36</v>
      </c>
    </row>
    <row r="145" spans="1:7" s="223" customFormat="1" ht="31.2" hidden="1" customHeight="1">
      <c r="A145" s="36">
        <v>128</v>
      </c>
      <c r="B145" s="213" t="s">
        <v>750</v>
      </c>
      <c r="C145" s="36" t="s">
        <v>18</v>
      </c>
      <c r="D145" s="224">
        <v>0.47</v>
      </c>
      <c r="E145" s="222" t="s">
        <v>290</v>
      </c>
      <c r="F145" s="38" t="s">
        <v>294</v>
      </c>
      <c r="G145" s="36" t="s">
        <v>36</v>
      </c>
    </row>
    <row r="146" spans="1:7" s="223" customFormat="1" ht="46.8" hidden="1" customHeight="1">
      <c r="A146" s="36">
        <v>129</v>
      </c>
      <c r="B146" s="213" t="s">
        <v>752</v>
      </c>
      <c r="C146" s="36" t="s">
        <v>18</v>
      </c>
      <c r="D146" s="224">
        <v>0.35</v>
      </c>
      <c r="E146" s="38" t="s">
        <v>290</v>
      </c>
      <c r="F146" s="38" t="s">
        <v>294</v>
      </c>
      <c r="G146" s="36" t="s">
        <v>36</v>
      </c>
    </row>
    <row r="147" spans="1:7" s="223" customFormat="1" ht="46.8" hidden="1" customHeight="1">
      <c r="A147" s="36">
        <v>130</v>
      </c>
      <c r="B147" s="39" t="s">
        <v>842</v>
      </c>
      <c r="C147" s="36" t="s">
        <v>18</v>
      </c>
      <c r="D147" s="37">
        <v>0.379</v>
      </c>
      <c r="E147" s="38" t="s">
        <v>290</v>
      </c>
      <c r="F147" s="38" t="s">
        <v>294</v>
      </c>
      <c r="G147" s="36" t="s">
        <v>36</v>
      </c>
    </row>
    <row r="148" spans="1:7" ht="15.6" hidden="1">
      <c r="A148" s="32" t="s">
        <v>196</v>
      </c>
      <c r="B148" s="217" t="s">
        <v>183</v>
      </c>
      <c r="C148" s="34"/>
      <c r="D148" s="9">
        <f>D149</f>
        <v>5.91</v>
      </c>
      <c r="E148" s="34"/>
      <c r="F148" s="34"/>
      <c r="G148" s="34"/>
    </row>
    <row r="149" spans="1:7" s="214" customFormat="1" ht="93.6" hidden="1" customHeight="1">
      <c r="A149" s="36">
        <v>131</v>
      </c>
      <c r="B149" s="39" t="s">
        <v>297</v>
      </c>
      <c r="C149" s="36" t="s">
        <v>19</v>
      </c>
      <c r="D149" s="37">
        <v>5.91</v>
      </c>
      <c r="E149" s="38" t="s">
        <v>325</v>
      </c>
      <c r="F149" s="38" t="s">
        <v>1362</v>
      </c>
      <c r="G149" s="36" t="s">
        <v>1870</v>
      </c>
    </row>
    <row r="150" spans="1:7" s="214" customFormat="1" ht="31.2" hidden="1" customHeight="1">
      <c r="A150" s="36">
        <v>132</v>
      </c>
      <c r="B150" s="213" t="s">
        <v>775</v>
      </c>
      <c r="C150" s="36" t="s">
        <v>19</v>
      </c>
      <c r="D150" s="37">
        <v>0.41000000000000003</v>
      </c>
      <c r="E150" s="30" t="s">
        <v>713</v>
      </c>
      <c r="F150" s="38" t="s">
        <v>294</v>
      </c>
      <c r="G150" s="36" t="s">
        <v>36</v>
      </c>
    </row>
    <row r="151" spans="1:7" s="214" customFormat="1" ht="31.2" hidden="1" customHeight="1">
      <c r="A151" s="36">
        <v>133</v>
      </c>
      <c r="B151" s="39" t="s">
        <v>720</v>
      </c>
      <c r="C151" s="36" t="s">
        <v>19</v>
      </c>
      <c r="D151" s="37">
        <v>0.27</v>
      </c>
      <c r="E151" s="30" t="s">
        <v>77</v>
      </c>
      <c r="F151" s="38" t="s">
        <v>294</v>
      </c>
      <c r="G151" s="36" t="s">
        <v>36</v>
      </c>
    </row>
    <row r="152" spans="1:7" s="214" customFormat="1" ht="31.2" hidden="1" customHeight="1">
      <c r="A152" s="36">
        <v>134</v>
      </c>
      <c r="B152" s="39" t="s">
        <v>721</v>
      </c>
      <c r="C152" s="36" t="s">
        <v>19</v>
      </c>
      <c r="D152" s="225">
        <v>4.0000000000000001E-3</v>
      </c>
      <c r="E152" s="30" t="s">
        <v>77</v>
      </c>
      <c r="F152" s="38" t="s">
        <v>294</v>
      </c>
      <c r="G152" s="36" t="s">
        <v>36</v>
      </c>
    </row>
    <row r="153" spans="1:7" s="214" customFormat="1" ht="15.6" hidden="1">
      <c r="A153" s="32" t="s">
        <v>41</v>
      </c>
      <c r="B153" s="217" t="s">
        <v>163</v>
      </c>
      <c r="C153" s="209"/>
      <c r="D153" s="9">
        <f t="shared" ref="D153" si="2">SUM(D154:D168)</f>
        <v>88.12360000000001</v>
      </c>
      <c r="E153" s="209"/>
      <c r="F153" s="209"/>
      <c r="G153" s="209"/>
    </row>
    <row r="154" spans="1:7" ht="46.8" hidden="1" customHeight="1">
      <c r="A154" s="36">
        <v>135</v>
      </c>
      <c r="B154" s="41" t="s">
        <v>672</v>
      </c>
      <c r="C154" s="34" t="s">
        <v>24</v>
      </c>
      <c r="D154" s="35">
        <v>7.0000000000000007E-2</v>
      </c>
      <c r="E154" s="38" t="s">
        <v>169</v>
      </c>
      <c r="F154" s="38" t="s">
        <v>453</v>
      </c>
      <c r="G154" s="36" t="s">
        <v>36</v>
      </c>
    </row>
    <row r="155" spans="1:7" ht="46.8" hidden="1" customHeight="1">
      <c r="A155" s="36">
        <v>136</v>
      </c>
      <c r="B155" s="39" t="s">
        <v>179</v>
      </c>
      <c r="C155" s="34" t="s">
        <v>24</v>
      </c>
      <c r="D155" s="226">
        <v>27.5</v>
      </c>
      <c r="E155" s="38" t="s">
        <v>301</v>
      </c>
      <c r="F155" s="38" t="s">
        <v>294</v>
      </c>
      <c r="G155" s="36" t="s">
        <v>36</v>
      </c>
    </row>
    <row r="156" spans="1:7" ht="78" hidden="1" customHeight="1">
      <c r="A156" s="36">
        <v>137</v>
      </c>
      <c r="B156" s="41" t="s">
        <v>673</v>
      </c>
      <c r="C156" s="34" t="s">
        <v>24</v>
      </c>
      <c r="D156" s="35">
        <v>0.41999999999999993</v>
      </c>
      <c r="E156" s="38" t="s">
        <v>171</v>
      </c>
      <c r="F156" s="38" t="s">
        <v>1363</v>
      </c>
      <c r="G156" s="36" t="s">
        <v>36</v>
      </c>
    </row>
    <row r="157" spans="1:7" ht="62.4" hidden="1" customHeight="1">
      <c r="A157" s="36">
        <v>138</v>
      </c>
      <c r="B157" s="41" t="s">
        <v>166</v>
      </c>
      <c r="C157" s="34" t="s">
        <v>24</v>
      </c>
      <c r="D157" s="35">
        <v>0.15000000000000002</v>
      </c>
      <c r="E157" s="38" t="s">
        <v>290</v>
      </c>
      <c r="F157" s="38" t="s">
        <v>1364</v>
      </c>
      <c r="G157" s="36" t="s">
        <v>36</v>
      </c>
    </row>
    <row r="158" spans="1:7" s="227" customFormat="1" ht="140.4" hidden="1" customHeight="1">
      <c r="A158" s="36">
        <v>139</v>
      </c>
      <c r="B158" s="39" t="s">
        <v>303</v>
      </c>
      <c r="C158" s="34" t="s">
        <v>24</v>
      </c>
      <c r="D158" s="35">
        <v>0.86</v>
      </c>
      <c r="E158" s="38" t="s">
        <v>175</v>
      </c>
      <c r="F158" s="38" t="s">
        <v>1365</v>
      </c>
      <c r="G158" s="36" t="s">
        <v>36</v>
      </c>
    </row>
    <row r="159" spans="1:7" ht="78" customHeight="1">
      <c r="A159" s="36">
        <v>140</v>
      </c>
      <c r="B159" s="39" t="s">
        <v>304</v>
      </c>
      <c r="C159" s="34" t="s">
        <v>24</v>
      </c>
      <c r="D159" s="35">
        <v>17.240000000000002</v>
      </c>
      <c r="E159" s="36" t="s">
        <v>178</v>
      </c>
      <c r="F159" s="36" t="s">
        <v>1376</v>
      </c>
      <c r="G159" s="36" t="s">
        <v>1361</v>
      </c>
    </row>
    <row r="160" spans="1:7" ht="31.2" hidden="1" customHeight="1">
      <c r="A160" s="36">
        <v>141</v>
      </c>
      <c r="B160" s="41" t="s">
        <v>180</v>
      </c>
      <c r="C160" s="34" t="s">
        <v>24</v>
      </c>
      <c r="D160" s="226">
        <v>39.53</v>
      </c>
      <c r="E160" s="36" t="s">
        <v>305</v>
      </c>
      <c r="F160" s="36" t="s">
        <v>294</v>
      </c>
      <c r="G160" s="36" t="s">
        <v>36</v>
      </c>
    </row>
    <row r="161" spans="1:7" ht="31.2" hidden="1" customHeight="1">
      <c r="A161" s="36">
        <v>142</v>
      </c>
      <c r="B161" s="10" t="s">
        <v>173</v>
      </c>
      <c r="C161" s="34" t="s">
        <v>24</v>
      </c>
      <c r="D161" s="35">
        <v>0.16</v>
      </c>
      <c r="E161" s="36" t="s">
        <v>175</v>
      </c>
      <c r="F161" s="36" t="s">
        <v>294</v>
      </c>
      <c r="G161" s="36" t="s">
        <v>36</v>
      </c>
    </row>
    <row r="162" spans="1:7" ht="31.2" hidden="1" customHeight="1">
      <c r="A162" s="36">
        <v>143</v>
      </c>
      <c r="B162" s="10" t="s">
        <v>176</v>
      </c>
      <c r="C162" s="34" t="s">
        <v>24</v>
      </c>
      <c r="D162" s="35">
        <v>0.82000000000000006</v>
      </c>
      <c r="E162" s="36" t="s">
        <v>175</v>
      </c>
      <c r="F162" s="36" t="s">
        <v>294</v>
      </c>
      <c r="G162" s="36" t="s">
        <v>36</v>
      </c>
    </row>
    <row r="163" spans="1:7" s="26" customFormat="1" ht="78" hidden="1" customHeight="1">
      <c r="A163" s="36">
        <v>144</v>
      </c>
      <c r="B163" s="10" t="s">
        <v>164</v>
      </c>
      <c r="C163" s="34" t="s">
        <v>24</v>
      </c>
      <c r="D163" s="35">
        <v>1.05</v>
      </c>
      <c r="E163" s="36" t="s">
        <v>165</v>
      </c>
      <c r="F163" s="36" t="s">
        <v>294</v>
      </c>
      <c r="G163" s="36" t="s">
        <v>36</v>
      </c>
    </row>
    <row r="164" spans="1:7" s="26" customFormat="1" ht="31.2" hidden="1" customHeight="1">
      <c r="A164" s="36">
        <v>145</v>
      </c>
      <c r="B164" s="10" t="s">
        <v>307</v>
      </c>
      <c r="C164" s="34" t="s">
        <v>24</v>
      </c>
      <c r="D164" s="35">
        <v>0.12</v>
      </c>
      <c r="E164" s="36" t="s">
        <v>234</v>
      </c>
      <c r="F164" s="36" t="s">
        <v>294</v>
      </c>
      <c r="G164" s="36" t="s">
        <v>36</v>
      </c>
    </row>
    <row r="165" spans="1:7" s="26" customFormat="1" ht="31.2" hidden="1" customHeight="1">
      <c r="A165" s="36">
        <v>146</v>
      </c>
      <c r="B165" s="10" t="s">
        <v>308</v>
      </c>
      <c r="C165" s="34" t="s">
        <v>24</v>
      </c>
      <c r="D165" s="35">
        <v>0.12</v>
      </c>
      <c r="E165" s="36" t="s">
        <v>236</v>
      </c>
      <c r="F165" s="36" t="s">
        <v>294</v>
      </c>
      <c r="G165" s="36" t="s">
        <v>36</v>
      </c>
    </row>
    <row r="166" spans="1:7" ht="62.4" hidden="1" customHeight="1">
      <c r="A166" s="36">
        <v>147</v>
      </c>
      <c r="B166" s="39" t="s">
        <v>181</v>
      </c>
      <c r="C166" s="36" t="s">
        <v>24</v>
      </c>
      <c r="D166" s="37">
        <v>0.06</v>
      </c>
      <c r="E166" s="228" t="s">
        <v>175</v>
      </c>
      <c r="F166" s="36" t="s">
        <v>294</v>
      </c>
      <c r="G166" s="36" t="s">
        <v>36</v>
      </c>
    </row>
    <row r="167" spans="1:7" s="214" customFormat="1" ht="112.8" hidden="1" customHeight="1">
      <c r="A167" s="36">
        <v>148</v>
      </c>
      <c r="B167" s="41" t="s">
        <v>676</v>
      </c>
      <c r="C167" s="36" t="s">
        <v>24</v>
      </c>
      <c r="D167" s="37">
        <v>0.02</v>
      </c>
      <c r="E167" s="36" t="s">
        <v>172</v>
      </c>
      <c r="F167" s="38" t="s">
        <v>1366</v>
      </c>
      <c r="G167" s="36" t="s">
        <v>36</v>
      </c>
    </row>
    <row r="168" spans="1:7" s="214" customFormat="1" ht="82.2" hidden="1" customHeight="1">
      <c r="A168" s="36">
        <v>149</v>
      </c>
      <c r="B168" s="10" t="s">
        <v>164</v>
      </c>
      <c r="C168" s="36" t="s">
        <v>24</v>
      </c>
      <c r="D168" s="229">
        <v>3.5999999999999999E-3</v>
      </c>
      <c r="E168" s="36" t="s">
        <v>165</v>
      </c>
      <c r="F168" s="36" t="s">
        <v>294</v>
      </c>
      <c r="G168" s="36" t="s">
        <v>36</v>
      </c>
    </row>
    <row r="169" spans="1:7" ht="15.6" hidden="1">
      <c r="A169" s="32" t="s">
        <v>298</v>
      </c>
      <c r="B169" s="217" t="s">
        <v>310</v>
      </c>
      <c r="C169" s="209"/>
      <c r="D169" s="212">
        <f>D170</f>
        <v>0.15</v>
      </c>
      <c r="E169" s="209"/>
      <c r="F169" s="209"/>
      <c r="G169" s="209"/>
    </row>
    <row r="170" spans="1:7" ht="15.6">
      <c r="A170" s="36">
        <v>150</v>
      </c>
      <c r="B170" s="39" t="s">
        <v>182</v>
      </c>
      <c r="C170" s="34" t="s">
        <v>25</v>
      </c>
      <c r="D170" s="35">
        <v>0.15</v>
      </c>
      <c r="E170" s="36" t="s">
        <v>77</v>
      </c>
      <c r="F170" s="36" t="s">
        <v>1376</v>
      </c>
      <c r="G170" s="36" t="s">
        <v>1361</v>
      </c>
    </row>
    <row r="171" spans="1:7" ht="15.6" hidden="1">
      <c r="A171" s="32" t="s">
        <v>309</v>
      </c>
      <c r="B171" s="217" t="s">
        <v>312</v>
      </c>
      <c r="C171" s="209"/>
      <c r="D171" s="9">
        <f>SUM(D172:D176)</f>
        <v>1.1200000000000001</v>
      </c>
      <c r="E171" s="209"/>
      <c r="F171" s="209"/>
      <c r="G171" s="209"/>
    </row>
    <row r="172" spans="1:7" ht="15.6" hidden="1">
      <c r="A172" s="36">
        <v>151</v>
      </c>
      <c r="B172" s="39" t="s">
        <v>90</v>
      </c>
      <c r="C172" s="38" t="s">
        <v>21</v>
      </c>
      <c r="D172" s="37">
        <v>0.28999999999999998</v>
      </c>
      <c r="E172" s="38" t="s">
        <v>247</v>
      </c>
      <c r="F172" s="36" t="s">
        <v>294</v>
      </c>
      <c r="G172" s="36" t="s">
        <v>36</v>
      </c>
    </row>
    <row r="173" spans="1:7" ht="15.6" hidden="1">
      <c r="A173" s="36">
        <v>152</v>
      </c>
      <c r="B173" s="39" t="s">
        <v>91</v>
      </c>
      <c r="C173" s="38" t="s">
        <v>21</v>
      </c>
      <c r="D173" s="37">
        <v>0.17</v>
      </c>
      <c r="E173" s="38" t="s">
        <v>234</v>
      </c>
      <c r="F173" s="36" t="s">
        <v>294</v>
      </c>
      <c r="G173" s="36" t="s">
        <v>36</v>
      </c>
    </row>
    <row r="174" spans="1:7" ht="15.6" hidden="1">
      <c r="A174" s="36">
        <v>153</v>
      </c>
      <c r="B174" s="39" t="s">
        <v>92</v>
      </c>
      <c r="C174" s="38" t="s">
        <v>21</v>
      </c>
      <c r="D174" s="37">
        <v>0.22</v>
      </c>
      <c r="E174" s="38" t="s">
        <v>236</v>
      </c>
      <c r="F174" s="36" t="s">
        <v>294</v>
      </c>
      <c r="G174" s="36" t="s">
        <v>36</v>
      </c>
    </row>
    <row r="175" spans="1:7" ht="15.6" hidden="1">
      <c r="A175" s="36">
        <v>154</v>
      </c>
      <c r="B175" s="39" t="s">
        <v>93</v>
      </c>
      <c r="C175" s="38" t="s">
        <v>21</v>
      </c>
      <c r="D175" s="37">
        <v>0.4</v>
      </c>
      <c r="E175" s="38" t="s">
        <v>285</v>
      </c>
      <c r="F175" s="36" t="s">
        <v>294</v>
      </c>
      <c r="G175" s="36" t="s">
        <v>36</v>
      </c>
    </row>
    <row r="176" spans="1:7" ht="31.2" hidden="1" customHeight="1">
      <c r="A176" s="36">
        <v>155</v>
      </c>
      <c r="B176" s="39" t="s">
        <v>94</v>
      </c>
      <c r="C176" s="38" t="s">
        <v>21</v>
      </c>
      <c r="D176" s="37">
        <v>0.04</v>
      </c>
      <c r="E176" s="38" t="s">
        <v>46</v>
      </c>
      <c r="F176" s="36" t="s">
        <v>294</v>
      </c>
      <c r="G176" s="36" t="s">
        <v>36</v>
      </c>
    </row>
    <row r="177" spans="1:7" ht="31.2" hidden="1" customHeight="1">
      <c r="A177" s="32" t="s">
        <v>311</v>
      </c>
      <c r="B177" s="217" t="s">
        <v>316</v>
      </c>
      <c r="C177" s="11"/>
      <c r="D177" s="9">
        <f>SUM(D178:D182)</f>
        <v>42.250499999999995</v>
      </c>
      <c r="E177" s="34"/>
      <c r="F177" s="34"/>
      <c r="G177" s="34"/>
    </row>
    <row r="178" spans="1:7" ht="62.4" customHeight="1">
      <c r="A178" s="34">
        <v>156</v>
      </c>
      <c r="B178" s="41" t="s">
        <v>489</v>
      </c>
      <c r="C178" s="36" t="s">
        <v>28</v>
      </c>
      <c r="D178" s="37">
        <v>39.64</v>
      </c>
      <c r="E178" s="38" t="s">
        <v>46</v>
      </c>
      <c r="F178" s="36" t="s">
        <v>1376</v>
      </c>
      <c r="G178" s="36" t="s">
        <v>1361</v>
      </c>
    </row>
    <row r="179" spans="1:7" s="227" customFormat="1" ht="62.4" hidden="1" customHeight="1">
      <c r="A179" s="34">
        <v>157</v>
      </c>
      <c r="B179" s="39" t="s">
        <v>189</v>
      </c>
      <c r="C179" s="34" t="s">
        <v>28</v>
      </c>
      <c r="D179" s="35">
        <v>2.5500000000000003</v>
      </c>
      <c r="E179" s="38" t="s">
        <v>46</v>
      </c>
      <c r="F179" s="38" t="s">
        <v>1367</v>
      </c>
      <c r="G179" s="36" t="s">
        <v>36</v>
      </c>
    </row>
    <row r="180" spans="1:7" s="214" customFormat="1" ht="31.2" hidden="1" customHeight="1">
      <c r="A180" s="34">
        <v>158</v>
      </c>
      <c r="B180" s="41" t="s">
        <v>1368</v>
      </c>
      <c r="C180" s="36" t="s">
        <v>28</v>
      </c>
      <c r="D180" s="37">
        <v>1.1900000000000001E-2</v>
      </c>
      <c r="E180" s="38" t="s">
        <v>46</v>
      </c>
      <c r="F180" s="36" t="s">
        <v>294</v>
      </c>
      <c r="G180" s="36" t="s">
        <v>36</v>
      </c>
    </row>
    <row r="181" spans="1:7" s="214" customFormat="1" ht="95.4" hidden="1" customHeight="1">
      <c r="A181" s="34">
        <v>159</v>
      </c>
      <c r="B181" s="41" t="s">
        <v>1369</v>
      </c>
      <c r="C181" s="36" t="s">
        <v>28</v>
      </c>
      <c r="D181" s="37">
        <v>1.0959999999999999E-2</v>
      </c>
      <c r="E181" s="38" t="s">
        <v>46</v>
      </c>
      <c r="F181" s="36" t="s">
        <v>294</v>
      </c>
      <c r="G181" s="36" t="s">
        <v>36</v>
      </c>
    </row>
    <row r="182" spans="1:7" s="214" customFormat="1" ht="81.599999999999994" hidden="1" customHeight="1">
      <c r="A182" s="34">
        <v>160</v>
      </c>
      <c r="B182" s="41" t="s">
        <v>624</v>
      </c>
      <c r="C182" s="36" t="s">
        <v>28</v>
      </c>
      <c r="D182" s="37">
        <v>3.764E-2</v>
      </c>
      <c r="E182" s="38" t="s">
        <v>46</v>
      </c>
      <c r="F182" s="36" t="s">
        <v>294</v>
      </c>
      <c r="G182" s="36" t="s">
        <v>36</v>
      </c>
    </row>
    <row r="183" spans="1:7" ht="15.6" hidden="1">
      <c r="A183" s="32" t="s">
        <v>314</v>
      </c>
      <c r="B183" s="217" t="s">
        <v>318</v>
      </c>
      <c r="C183" s="34"/>
      <c r="D183" s="9">
        <f>SUM(D184:D188)</f>
        <v>2.89167</v>
      </c>
      <c r="E183" s="34"/>
      <c r="F183" s="34"/>
      <c r="G183" s="34"/>
    </row>
    <row r="184" spans="1:7" ht="62.4" hidden="1" customHeight="1">
      <c r="A184" s="36">
        <v>161</v>
      </c>
      <c r="B184" s="39" t="s">
        <v>186</v>
      </c>
      <c r="C184" s="34" t="s">
        <v>27</v>
      </c>
      <c r="D184" s="35">
        <v>0.3</v>
      </c>
      <c r="E184" s="38" t="s">
        <v>220</v>
      </c>
      <c r="F184" s="36" t="s">
        <v>294</v>
      </c>
      <c r="G184" s="36" t="s">
        <v>36</v>
      </c>
    </row>
    <row r="185" spans="1:7" ht="46.95" hidden="1" customHeight="1">
      <c r="A185" s="36">
        <v>162</v>
      </c>
      <c r="B185" s="39" t="s">
        <v>187</v>
      </c>
      <c r="C185" s="34" t="s">
        <v>27</v>
      </c>
      <c r="D185" s="35">
        <v>0.16</v>
      </c>
      <c r="E185" s="38" t="s">
        <v>175</v>
      </c>
      <c r="F185" s="36" t="s">
        <v>294</v>
      </c>
      <c r="G185" s="36" t="s">
        <v>36</v>
      </c>
    </row>
    <row r="186" spans="1:7" ht="93.6" hidden="1" customHeight="1">
      <c r="A186" s="36">
        <v>163</v>
      </c>
      <c r="B186" s="39" t="s">
        <v>185</v>
      </c>
      <c r="C186" s="34" t="s">
        <v>27</v>
      </c>
      <c r="D186" s="35">
        <v>2.2509999999999999</v>
      </c>
      <c r="E186" s="38" t="s">
        <v>220</v>
      </c>
      <c r="F186" s="36" t="s">
        <v>1875</v>
      </c>
      <c r="G186" s="36" t="s">
        <v>1870</v>
      </c>
    </row>
    <row r="187" spans="1:7" s="214" customFormat="1" ht="78" hidden="1" customHeight="1">
      <c r="A187" s="36">
        <v>164</v>
      </c>
      <c r="B187" s="41" t="s">
        <v>623</v>
      </c>
      <c r="C187" s="36" t="s">
        <v>27</v>
      </c>
      <c r="D187" s="37">
        <v>7.9000000000000001E-2</v>
      </c>
      <c r="E187" s="218" t="s">
        <v>442</v>
      </c>
      <c r="F187" s="36" t="s">
        <v>294</v>
      </c>
      <c r="G187" s="36" t="s">
        <v>36</v>
      </c>
    </row>
    <row r="188" spans="1:7" s="214" customFormat="1" ht="46.8" hidden="1" customHeight="1">
      <c r="A188" s="36">
        <v>165</v>
      </c>
      <c r="B188" s="39" t="s">
        <v>1370</v>
      </c>
      <c r="C188" s="36" t="s">
        <v>27</v>
      </c>
      <c r="D188" s="37">
        <v>0.10167</v>
      </c>
      <c r="E188" s="218" t="s">
        <v>77</v>
      </c>
      <c r="F188" s="36" t="s">
        <v>294</v>
      </c>
      <c r="G188" s="36" t="s">
        <v>36</v>
      </c>
    </row>
    <row r="189" spans="1:7" s="214" customFormat="1" ht="31.2" hidden="1" customHeight="1">
      <c r="A189" s="36">
        <v>166</v>
      </c>
      <c r="B189" s="213" t="s">
        <v>718</v>
      </c>
      <c r="C189" s="36" t="s">
        <v>27</v>
      </c>
      <c r="D189" s="29">
        <v>1.97</v>
      </c>
      <c r="E189" s="30" t="s">
        <v>232</v>
      </c>
      <c r="F189" s="36" t="s">
        <v>294</v>
      </c>
      <c r="G189" s="36" t="s">
        <v>36</v>
      </c>
    </row>
    <row r="190" spans="1:7" s="214" customFormat="1" ht="46.8" customHeight="1">
      <c r="A190" s="36">
        <v>167</v>
      </c>
      <c r="B190" s="230" t="s">
        <v>841</v>
      </c>
      <c r="C190" s="36" t="s">
        <v>27</v>
      </c>
      <c r="D190" s="29">
        <v>0.3</v>
      </c>
      <c r="E190" s="218" t="s">
        <v>77</v>
      </c>
      <c r="F190" s="36" t="s">
        <v>294</v>
      </c>
      <c r="G190" s="36" t="s">
        <v>1881</v>
      </c>
    </row>
    <row r="191" spans="1:7" s="214" customFormat="1" ht="15.6" hidden="1">
      <c r="A191" s="32" t="s">
        <v>315</v>
      </c>
      <c r="B191" s="217" t="s">
        <v>195</v>
      </c>
      <c r="C191" s="36"/>
      <c r="D191" s="33">
        <f>D192</f>
        <v>0.95499999999999996</v>
      </c>
      <c r="E191" s="218"/>
      <c r="F191" s="218"/>
      <c r="G191" s="218"/>
    </row>
    <row r="192" spans="1:7" s="214" customFormat="1" ht="46.8" hidden="1" customHeight="1">
      <c r="A192" s="36">
        <v>168</v>
      </c>
      <c r="B192" s="39" t="s">
        <v>351</v>
      </c>
      <c r="C192" s="36" t="s">
        <v>194</v>
      </c>
      <c r="D192" s="37">
        <v>0.95499999999999996</v>
      </c>
      <c r="E192" s="38" t="s">
        <v>46</v>
      </c>
      <c r="F192" s="36" t="s">
        <v>294</v>
      </c>
      <c r="G192" s="36" t="s">
        <v>36</v>
      </c>
    </row>
    <row r="193" spans="1:7" s="25" customFormat="1" ht="15.6" hidden="1">
      <c r="A193" s="32" t="s">
        <v>317</v>
      </c>
      <c r="B193" s="217" t="s">
        <v>473</v>
      </c>
      <c r="C193" s="36"/>
      <c r="D193" s="33">
        <f>D194</f>
        <v>0.4</v>
      </c>
      <c r="E193" s="38"/>
      <c r="F193" s="38"/>
      <c r="G193" s="38"/>
    </row>
    <row r="194" spans="1:7" s="25" customFormat="1" ht="15.6" hidden="1">
      <c r="A194" s="36">
        <v>169</v>
      </c>
      <c r="B194" s="41" t="s">
        <v>474</v>
      </c>
      <c r="C194" s="36" t="s">
        <v>29</v>
      </c>
      <c r="D194" s="37">
        <v>0.4</v>
      </c>
      <c r="E194" s="38" t="s">
        <v>449</v>
      </c>
      <c r="F194" s="36" t="s">
        <v>294</v>
      </c>
      <c r="G194" s="36" t="s">
        <v>36</v>
      </c>
    </row>
    <row r="195" spans="1:7" s="25" customFormat="1" ht="15.6" hidden="1">
      <c r="A195" s="32" t="s">
        <v>727</v>
      </c>
      <c r="B195" s="231" t="s">
        <v>534</v>
      </c>
      <c r="C195" s="32"/>
      <c r="D195" s="33">
        <f>D196</f>
        <v>0.2</v>
      </c>
      <c r="E195" s="40"/>
      <c r="F195" s="40"/>
      <c r="G195" s="40"/>
    </row>
    <row r="196" spans="1:7" s="25" customFormat="1" ht="15.6" hidden="1">
      <c r="A196" s="36">
        <v>170</v>
      </c>
      <c r="B196" s="41" t="s">
        <v>538</v>
      </c>
      <c r="C196" s="36" t="s">
        <v>535</v>
      </c>
      <c r="D196" s="37">
        <v>0.2</v>
      </c>
      <c r="E196" s="38" t="s">
        <v>537</v>
      </c>
      <c r="F196" s="36" t="s">
        <v>294</v>
      </c>
      <c r="G196" s="36" t="s">
        <v>36</v>
      </c>
    </row>
    <row r="197" spans="1:7" ht="78.599999999999994" hidden="1" customHeight="1">
      <c r="A197" s="32" t="s">
        <v>42</v>
      </c>
      <c r="B197" s="217" t="s">
        <v>319</v>
      </c>
      <c r="C197" s="34"/>
      <c r="D197" s="28">
        <f>D198+D203+D206+D215+D220+D222+D235+D241+D249+D262+D265</f>
        <v>3921.8287100000002</v>
      </c>
      <c r="E197" s="34"/>
      <c r="F197" s="34"/>
      <c r="G197" s="34"/>
    </row>
    <row r="198" spans="1:7" ht="15.6" hidden="1">
      <c r="A198" s="209" t="s">
        <v>43</v>
      </c>
      <c r="B198" s="217" t="s">
        <v>320</v>
      </c>
      <c r="C198" s="209"/>
      <c r="D198" s="212">
        <f>D199+D200</f>
        <v>2.2199999999999998</v>
      </c>
      <c r="E198" s="209"/>
      <c r="F198" s="209"/>
      <c r="G198" s="209"/>
    </row>
    <row r="199" spans="1:7" ht="62.4" hidden="1" customHeight="1">
      <c r="A199" s="34">
        <v>171</v>
      </c>
      <c r="B199" s="39" t="s">
        <v>67</v>
      </c>
      <c r="C199" s="36" t="s">
        <v>16</v>
      </c>
      <c r="D199" s="37">
        <v>2.17</v>
      </c>
      <c r="E199" s="38" t="s">
        <v>175</v>
      </c>
      <c r="F199" s="36" t="s">
        <v>294</v>
      </c>
      <c r="G199" s="36" t="s">
        <v>36</v>
      </c>
    </row>
    <row r="200" spans="1:7" ht="31.2" customHeight="1">
      <c r="A200" s="34">
        <v>172</v>
      </c>
      <c r="B200" s="39" t="s">
        <v>68</v>
      </c>
      <c r="C200" s="36" t="s">
        <v>16</v>
      </c>
      <c r="D200" s="37">
        <v>0.05</v>
      </c>
      <c r="E200" s="38" t="s">
        <v>247</v>
      </c>
      <c r="F200" s="36" t="s">
        <v>1376</v>
      </c>
      <c r="G200" s="36" t="s">
        <v>1361</v>
      </c>
    </row>
    <row r="201" spans="1:7" s="214" customFormat="1" ht="46.8" hidden="1" customHeight="1">
      <c r="A201" s="34">
        <v>173</v>
      </c>
      <c r="B201" s="230" t="s">
        <v>754</v>
      </c>
      <c r="C201" s="36" t="s">
        <v>16</v>
      </c>
      <c r="D201" s="37">
        <v>1.59</v>
      </c>
      <c r="E201" s="36" t="s">
        <v>77</v>
      </c>
      <c r="F201" s="36" t="s">
        <v>294</v>
      </c>
      <c r="G201" s="36" t="s">
        <v>36</v>
      </c>
    </row>
    <row r="202" spans="1:7" s="214" customFormat="1" ht="46.8" hidden="1" customHeight="1">
      <c r="A202" s="34">
        <v>174</v>
      </c>
      <c r="B202" s="213" t="s">
        <v>756</v>
      </c>
      <c r="C202" s="36" t="s">
        <v>16</v>
      </c>
      <c r="D202" s="37">
        <v>34.22</v>
      </c>
      <c r="E202" s="36" t="s">
        <v>77</v>
      </c>
      <c r="F202" s="36" t="s">
        <v>294</v>
      </c>
      <c r="G202" s="36" t="s">
        <v>36</v>
      </c>
    </row>
    <row r="203" spans="1:7" ht="31.2" hidden="1" customHeight="1">
      <c r="A203" s="32" t="s">
        <v>45</v>
      </c>
      <c r="B203" s="217" t="s">
        <v>321</v>
      </c>
      <c r="C203" s="209"/>
      <c r="D203" s="212">
        <f>D204+D205</f>
        <v>4.72</v>
      </c>
      <c r="E203" s="209"/>
      <c r="F203" s="209"/>
      <c r="G203" s="209"/>
    </row>
    <row r="204" spans="1:7" ht="15.6" hidden="1">
      <c r="A204" s="36">
        <v>175</v>
      </c>
      <c r="B204" s="39" t="s">
        <v>191</v>
      </c>
      <c r="C204" s="34" t="s">
        <v>17</v>
      </c>
      <c r="D204" s="35">
        <v>4.5</v>
      </c>
      <c r="E204" s="34" t="s">
        <v>175</v>
      </c>
      <c r="F204" s="36" t="s">
        <v>294</v>
      </c>
      <c r="G204" s="36" t="s">
        <v>36</v>
      </c>
    </row>
    <row r="205" spans="1:7" ht="62.4" hidden="1" customHeight="1">
      <c r="A205" s="36">
        <v>176</v>
      </c>
      <c r="B205" s="39" t="s">
        <v>192</v>
      </c>
      <c r="C205" s="34" t="s">
        <v>17</v>
      </c>
      <c r="D205" s="35">
        <v>0.22</v>
      </c>
      <c r="E205" s="36" t="s">
        <v>193</v>
      </c>
      <c r="F205" s="36" t="s">
        <v>294</v>
      </c>
      <c r="G205" s="36" t="s">
        <v>36</v>
      </c>
    </row>
    <row r="206" spans="1:7" ht="15.6" hidden="1">
      <c r="A206" s="209" t="s">
        <v>47</v>
      </c>
      <c r="B206" s="232" t="s">
        <v>323</v>
      </c>
      <c r="C206" s="209"/>
      <c r="D206" s="9">
        <f t="shared" ref="D206" si="3">SUM(D207:D210)</f>
        <v>3.7700000000000005</v>
      </c>
      <c r="E206" s="209"/>
      <c r="F206" s="209"/>
      <c r="G206" s="209"/>
    </row>
    <row r="207" spans="1:7" ht="46.8" hidden="1" customHeight="1">
      <c r="A207" s="36">
        <v>177</v>
      </c>
      <c r="B207" s="41" t="s">
        <v>66</v>
      </c>
      <c r="C207" s="36" t="s">
        <v>15</v>
      </c>
      <c r="D207" s="37">
        <v>1</v>
      </c>
      <c r="E207" s="38" t="s">
        <v>243</v>
      </c>
      <c r="F207" s="36" t="s">
        <v>294</v>
      </c>
      <c r="G207" s="36" t="s">
        <v>36</v>
      </c>
    </row>
    <row r="208" spans="1:7" ht="31.2" hidden="1" customHeight="1">
      <c r="A208" s="36">
        <v>178</v>
      </c>
      <c r="B208" s="12" t="s">
        <v>63</v>
      </c>
      <c r="C208" s="36" t="s">
        <v>15</v>
      </c>
      <c r="D208" s="37">
        <v>1.03</v>
      </c>
      <c r="E208" s="38" t="s">
        <v>46</v>
      </c>
      <c r="F208" s="36" t="s">
        <v>294</v>
      </c>
      <c r="G208" s="36" t="s">
        <v>36</v>
      </c>
    </row>
    <row r="209" spans="1:7" ht="31.2" hidden="1" customHeight="1">
      <c r="A209" s="36">
        <v>179</v>
      </c>
      <c r="B209" s="39" t="s">
        <v>65</v>
      </c>
      <c r="C209" s="36" t="s">
        <v>15</v>
      </c>
      <c r="D209" s="37">
        <v>1</v>
      </c>
      <c r="E209" s="38" t="s">
        <v>46</v>
      </c>
      <c r="F209" s="36" t="s">
        <v>294</v>
      </c>
      <c r="G209" s="36" t="s">
        <v>36</v>
      </c>
    </row>
    <row r="210" spans="1:7" ht="58.95" hidden="1" customHeight="1">
      <c r="A210" s="36">
        <v>180</v>
      </c>
      <c r="B210" s="39" t="s">
        <v>324</v>
      </c>
      <c r="C210" s="36" t="s">
        <v>15</v>
      </c>
      <c r="D210" s="37">
        <v>0.74</v>
      </c>
      <c r="E210" s="38" t="s">
        <v>325</v>
      </c>
      <c r="F210" s="36" t="s">
        <v>294</v>
      </c>
      <c r="G210" s="36" t="s">
        <v>36</v>
      </c>
    </row>
    <row r="211" spans="1:7" s="214" customFormat="1" ht="46.8" hidden="1" customHeight="1">
      <c r="A211" s="36">
        <v>181</v>
      </c>
      <c r="B211" s="213" t="s">
        <v>792</v>
      </c>
      <c r="C211" s="36" t="s">
        <v>15</v>
      </c>
      <c r="D211" s="37">
        <v>0.4</v>
      </c>
      <c r="E211" s="36" t="s">
        <v>175</v>
      </c>
      <c r="F211" s="36" t="s">
        <v>294</v>
      </c>
      <c r="G211" s="36" t="s">
        <v>36</v>
      </c>
    </row>
    <row r="212" spans="1:7" s="214" customFormat="1" ht="15.6" hidden="1">
      <c r="A212" s="32" t="s">
        <v>47</v>
      </c>
      <c r="B212" s="217" t="s">
        <v>163</v>
      </c>
      <c r="C212" s="32"/>
      <c r="D212" s="233">
        <f t="shared" ref="D212" si="4">D213</f>
        <v>1.1999999999999999E-3</v>
      </c>
      <c r="E212" s="40"/>
      <c r="F212" s="40"/>
      <c r="G212" s="40"/>
    </row>
    <row r="213" spans="1:7" s="214" customFormat="1" ht="93.6" hidden="1">
      <c r="A213" s="36">
        <v>182</v>
      </c>
      <c r="B213" s="10" t="s">
        <v>725</v>
      </c>
      <c r="C213" s="36" t="s">
        <v>24</v>
      </c>
      <c r="D213" s="31">
        <v>1.1999999999999999E-3</v>
      </c>
      <c r="E213" s="36" t="s">
        <v>290</v>
      </c>
      <c r="F213" s="36" t="s">
        <v>1873</v>
      </c>
      <c r="G213" s="36" t="s">
        <v>343</v>
      </c>
    </row>
    <row r="214" spans="1:7" s="214" customFormat="1" ht="102" hidden="1" customHeight="1">
      <c r="A214" s="36">
        <v>183</v>
      </c>
      <c r="B214" s="39" t="s">
        <v>1329</v>
      </c>
      <c r="C214" s="36" t="s">
        <v>24</v>
      </c>
      <c r="D214" s="37">
        <v>56.85</v>
      </c>
      <c r="E214" s="36" t="s">
        <v>290</v>
      </c>
      <c r="F214" s="36" t="s">
        <v>1873</v>
      </c>
      <c r="G214" s="36" t="s">
        <v>1872</v>
      </c>
    </row>
    <row r="215" spans="1:7" ht="15.6" hidden="1">
      <c r="A215" s="32" t="s">
        <v>48</v>
      </c>
      <c r="B215" s="217" t="s">
        <v>326</v>
      </c>
      <c r="C215" s="209"/>
      <c r="D215" s="33">
        <f>SUM(D216:D219)</f>
        <v>1.08</v>
      </c>
      <c r="E215" s="209"/>
      <c r="F215" s="209"/>
      <c r="G215" s="209"/>
    </row>
    <row r="216" spans="1:7" ht="31.2" customHeight="1">
      <c r="A216" s="36">
        <v>184</v>
      </c>
      <c r="B216" s="39" t="s">
        <v>44</v>
      </c>
      <c r="C216" s="36" t="s">
        <v>72</v>
      </c>
      <c r="D216" s="37">
        <v>0.6</v>
      </c>
      <c r="E216" s="38" t="s">
        <v>46</v>
      </c>
      <c r="F216" s="36" t="s">
        <v>1376</v>
      </c>
      <c r="G216" s="36" t="s">
        <v>1361</v>
      </c>
    </row>
    <row r="217" spans="1:7" ht="31.2" customHeight="1">
      <c r="A217" s="36">
        <v>185</v>
      </c>
      <c r="B217" s="39" t="s">
        <v>44</v>
      </c>
      <c r="C217" s="36" t="s">
        <v>72</v>
      </c>
      <c r="D217" s="37">
        <v>0.33999999999999997</v>
      </c>
      <c r="E217" s="38" t="s">
        <v>175</v>
      </c>
      <c r="F217" s="36" t="s">
        <v>1376</v>
      </c>
      <c r="G217" s="36" t="s">
        <v>1361</v>
      </c>
    </row>
    <row r="218" spans="1:7" ht="31.2" customHeight="1">
      <c r="A218" s="36">
        <v>186</v>
      </c>
      <c r="B218" s="39" t="s">
        <v>44</v>
      </c>
      <c r="C218" s="36" t="s">
        <v>72</v>
      </c>
      <c r="D218" s="37">
        <v>0.06</v>
      </c>
      <c r="E218" s="38" t="s">
        <v>220</v>
      </c>
      <c r="F218" s="36" t="s">
        <v>1376</v>
      </c>
      <c r="G218" s="36" t="s">
        <v>1361</v>
      </c>
    </row>
    <row r="219" spans="1:7" s="214" customFormat="1" ht="31.2" customHeight="1">
      <c r="A219" s="36">
        <v>187</v>
      </c>
      <c r="B219" s="39" t="s">
        <v>44</v>
      </c>
      <c r="C219" s="36" t="s">
        <v>72</v>
      </c>
      <c r="D219" s="37">
        <v>0.08</v>
      </c>
      <c r="E219" s="38" t="s">
        <v>449</v>
      </c>
      <c r="F219" s="36" t="s">
        <v>1376</v>
      </c>
      <c r="G219" s="36" t="s">
        <v>1361</v>
      </c>
    </row>
    <row r="220" spans="1:7" ht="15.6" hidden="1">
      <c r="A220" s="32" t="s">
        <v>197</v>
      </c>
      <c r="B220" s="232" t="s">
        <v>57</v>
      </c>
      <c r="C220" s="209"/>
      <c r="D220" s="9">
        <f>D221</f>
        <v>38</v>
      </c>
      <c r="E220" s="40"/>
      <c r="F220" s="40"/>
      <c r="G220" s="40"/>
    </row>
    <row r="221" spans="1:7" ht="31.2" customHeight="1">
      <c r="A221" s="36">
        <v>188</v>
      </c>
      <c r="B221" s="39" t="s">
        <v>58</v>
      </c>
      <c r="C221" s="34" t="s">
        <v>12</v>
      </c>
      <c r="D221" s="35">
        <v>38</v>
      </c>
      <c r="E221" s="38" t="s">
        <v>77</v>
      </c>
      <c r="F221" s="36" t="s">
        <v>1376</v>
      </c>
      <c r="G221" s="36" t="s">
        <v>1361</v>
      </c>
    </row>
    <row r="222" spans="1:7" ht="15.6" hidden="1">
      <c r="A222" s="32" t="s">
        <v>198</v>
      </c>
      <c r="B222" s="217" t="s">
        <v>49</v>
      </c>
      <c r="C222" s="209"/>
      <c r="D222" s="28">
        <f>SUM(D223:D234)</f>
        <v>801.53</v>
      </c>
      <c r="E222" s="209"/>
      <c r="F222" s="209"/>
      <c r="G222" s="209"/>
    </row>
    <row r="223" spans="1:7" ht="31.2" hidden="1" customHeight="1">
      <c r="A223" s="36">
        <v>189</v>
      </c>
      <c r="B223" s="39" t="s">
        <v>327</v>
      </c>
      <c r="C223" s="36" t="s">
        <v>8</v>
      </c>
      <c r="D223" s="37">
        <v>0.3</v>
      </c>
      <c r="E223" s="38" t="s">
        <v>46</v>
      </c>
      <c r="F223" s="36" t="s">
        <v>294</v>
      </c>
      <c r="G223" s="36" t="s">
        <v>36</v>
      </c>
    </row>
    <row r="224" spans="1:7" ht="31.2" hidden="1" customHeight="1">
      <c r="A224" s="36">
        <v>190</v>
      </c>
      <c r="B224" s="39" t="s">
        <v>328</v>
      </c>
      <c r="C224" s="36" t="s">
        <v>8</v>
      </c>
      <c r="D224" s="37">
        <v>2.5</v>
      </c>
      <c r="E224" s="38" t="s">
        <v>46</v>
      </c>
      <c r="F224" s="36" t="s">
        <v>294</v>
      </c>
      <c r="G224" s="36" t="s">
        <v>36</v>
      </c>
    </row>
    <row r="225" spans="1:7" ht="31.2" hidden="1" customHeight="1">
      <c r="A225" s="36">
        <v>191</v>
      </c>
      <c r="B225" s="39" t="s">
        <v>328</v>
      </c>
      <c r="C225" s="36" t="s">
        <v>8</v>
      </c>
      <c r="D225" s="37">
        <v>125</v>
      </c>
      <c r="E225" s="38" t="s">
        <v>329</v>
      </c>
      <c r="F225" s="36" t="s">
        <v>294</v>
      </c>
      <c r="G225" s="36" t="s">
        <v>36</v>
      </c>
    </row>
    <row r="226" spans="1:7" ht="31.2" hidden="1" customHeight="1">
      <c r="A226" s="36">
        <v>192</v>
      </c>
      <c r="B226" s="39" t="s">
        <v>328</v>
      </c>
      <c r="C226" s="36" t="s">
        <v>8</v>
      </c>
      <c r="D226" s="37">
        <v>11</v>
      </c>
      <c r="E226" s="38" t="s">
        <v>220</v>
      </c>
      <c r="F226" s="36" t="s">
        <v>294</v>
      </c>
      <c r="G226" s="36" t="s">
        <v>36</v>
      </c>
    </row>
    <row r="227" spans="1:7" ht="31.2" hidden="1" customHeight="1">
      <c r="A227" s="36">
        <v>193</v>
      </c>
      <c r="B227" s="39" t="s">
        <v>328</v>
      </c>
      <c r="C227" s="36" t="s">
        <v>8</v>
      </c>
      <c r="D227" s="37">
        <v>22</v>
      </c>
      <c r="E227" s="38" t="s">
        <v>289</v>
      </c>
      <c r="F227" s="36" t="s">
        <v>294</v>
      </c>
      <c r="G227" s="36" t="s">
        <v>36</v>
      </c>
    </row>
    <row r="228" spans="1:7" ht="31.2" hidden="1" customHeight="1">
      <c r="A228" s="36">
        <v>194</v>
      </c>
      <c r="B228" s="39" t="s">
        <v>328</v>
      </c>
      <c r="C228" s="36" t="s">
        <v>8</v>
      </c>
      <c r="D228" s="37">
        <v>6</v>
      </c>
      <c r="E228" s="38" t="s">
        <v>247</v>
      </c>
      <c r="F228" s="36" t="s">
        <v>294</v>
      </c>
      <c r="G228" s="36" t="s">
        <v>36</v>
      </c>
    </row>
    <row r="229" spans="1:7" ht="31.2" hidden="1" customHeight="1">
      <c r="A229" s="36">
        <v>195</v>
      </c>
      <c r="B229" s="39" t="s">
        <v>328</v>
      </c>
      <c r="C229" s="36" t="s">
        <v>8</v>
      </c>
      <c r="D229" s="37">
        <v>65</v>
      </c>
      <c r="E229" s="38" t="s">
        <v>236</v>
      </c>
      <c r="F229" s="36" t="s">
        <v>294</v>
      </c>
      <c r="G229" s="36" t="s">
        <v>36</v>
      </c>
    </row>
    <row r="230" spans="1:7" ht="31.2" hidden="1" customHeight="1">
      <c r="A230" s="36">
        <v>196</v>
      </c>
      <c r="B230" s="39" t="s">
        <v>328</v>
      </c>
      <c r="C230" s="36" t="s">
        <v>8</v>
      </c>
      <c r="D230" s="37">
        <v>85</v>
      </c>
      <c r="E230" s="38" t="s">
        <v>77</v>
      </c>
      <c r="F230" s="36" t="s">
        <v>294</v>
      </c>
      <c r="G230" s="36" t="s">
        <v>36</v>
      </c>
    </row>
    <row r="231" spans="1:7" ht="31.2" hidden="1" customHeight="1">
      <c r="A231" s="36">
        <v>197</v>
      </c>
      <c r="B231" s="39" t="s">
        <v>328</v>
      </c>
      <c r="C231" s="36" t="s">
        <v>8</v>
      </c>
      <c r="D231" s="37">
        <v>115</v>
      </c>
      <c r="E231" s="38" t="s">
        <v>232</v>
      </c>
      <c r="F231" s="36" t="s">
        <v>294</v>
      </c>
      <c r="G231" s="36" t="s">
        <v>36</v>
      </c>
    </row>
    <row r="232" spans="1:7" ht="31.2" hidden="1" customHeight="1">
      <c r="A232" s="36">
        <v>198</v>
      </c>
      <c r="B232" s="39" t="s">
        <v>328</v>
      </c>
      <c r="C232" s="36" t="s">
        <v>8</v>
      </c>
      <c r="D232" s="37">
        <v>22</v>
      </c>
      <c r="E232" s="38" t="s">
        <v>243</v>
      </c>
      <c r="F232" s="36" t="s">
        <v>294</v>
      </c>
      <c r="G232" s="36" t="s">
        <v>36</v>
      </c>
    </row>
    <row r="233" spans="1:7" ht="31.2" hidden="1" customHeight="1">
      <c r="A233" s="36">
        <v>199</v>
      </c>
      <c r="B233" s="39" t="s">
        <v>328</v>
      </c>
      <c r="C233" s="36" t="s">
        <v>8</v>
      </c>
      <c r="D233" s="37">
        <v>33</v>
      </c>
      <c r="E233" s="38" t="s">
        <v>234</v>
      </c>
      <c r="F233" s="36" t="s">
        <v>294</v>
      </c>
      <c r="G233" s="36" t="s">
        <v>36</v>
      </c>
    </row>
    <row r="234" spans="1:7" ht="62.4" hidden="1" customHeight="1">
      <c r="A234" s="36">
        <v>200</v>
      </c>
      <c r="B234" s="39" t="s">
        <v>330</v>
      </c>
      <c r="C234" s="36" t="s">
        <v>8</v>
      </c>
      <c r="D234" s="37">
        <v>314.73</v>
      </c>
      <c r="E234" s="38" t="s">
        <v>331</v>
      </c>
      <c r="F234" s="38" t="s">
        <v>1371</v>
      </c>
      <c r="G234" s="38" t="s">
        <v>1870</v>
      </c>
    </row>
    <row r="235" spans="1:7" ht="15.6" hidden="1">
      <c r="A235" s="32" t="s">
        <v>332</v>
      </c>
      <c r="B235" s="217" t="s">
        <v>53</v>
      </c>
      <c r="C235" s="38"/>
      <c r="D235" s="33">
        <f>SUM(D236:D239)</f>
        <v>2766.77</v>
      </c>
      <c r="E235" s="38"/>
      <c r="F235" s="38"/>
      <c r="G235" s="38"/>
    </row>
    <row r="236" spans="1:7" ht="46.8" customHeight="1">
      <c r="A236" s="36">
        <v>201</v>
      </c>
      <c r="B236" s="39" t="s">
        <v>333</v>
      </c>
      <c r="C236" s="38" t="s">
        <v>10</v>
      </c>
      <c r="D236" s="37">
        <v>475</v>
      </c>
      <c r="E236" s="36" t="s">
        <v>285</v>
      </c>
      <c r="F236" s="36" t="s">
        <v>1376</v>
      </c>
      <c r="G236" s="36" t="s">
        <v>1361</v>
      </c>
    </row>
    <row r="237" spans="1:7" ht="62.4" hidden="1" customHeight="1">
      <c r="A237" s="36">
        <v>202</v>
      </c>
      <c r="B237" s="39" t="s">
        <v>54</v>
      </c>
      <c r="C237" s="36" t="s">
        <v>10</v>
      </c>
      <c r="D237" s="37">
        <v>424</v>
      </c>
      <c r="E237" s="38" t="s">
        <v>290</v>
      </c>
      <c r="F237" s="38" t="s">
        <v>1380</v>
      </c>
      <c r="G237" s="38" t="s">
        <v>343</v>
      </c>
    </row>
    <row r="238" spans="1:7" ht="62.4" hidden="1" customHeight="1">
      <c r="A238" s="36">
        <v>203</v>
      </c>
      <c r="B238" s="39" t="s">
        <v>55</v>
      </c>
      <c r="C238" s="36" t="s">
        <v>10</v>
      </c>
      <c r="D238" s="37">
        <v>321.07</v>
      </c>
      <c r="E238" s="38" t="s">
        <v>285</v>
      </c>
      <c r="F238" s="38" t="s">
        <v>1372</v>
      </c>
      <c r="G238" s="38" t="s">
        <v>1870</v>
      </c>
    </row>
    <row r="239" spans="1:7" ht="46.8" hidden="1" customHeight="1">
      <c r="A239" s="36">
        <v>204</v>
      </c>
      <c r="B239" s="39" t="s">
        <v>56</v>
      </c>
      <c r="C239" s="36" t="s">
        <v>10</v>
      </c>
      <c r="D239" s="37">
        <v>1546.7</v>
      </c>
      <c r="E239" s="38" t="s">
        <v>1255</v>
      </c>
      <c r="F239" s="36" t="s">
        <v>294</v>
      </c>
      <c r="G239" s="36" t="s">
        <v>36</v>
      </c>
    </row>
    <row r="240" spans="1:7" s="214" customFormat="1" ht="62.4" hidden="1" customHeight="1">
      <c r="A240" s="36">
        <v>205</v>
      </c>
      <c r="B240" s="213" t="s">
        <v>761</v>
      </c>
      <c r="C240" s="36" t="s">
        <v>10</v>
      </c>
      <c r="D240" s="29">
        <v>622.56999999999994</v>
      </c>
      <c r="E240" s="36" t="s">
        <v>762</v>
      </c>
      <c r="F240" s="36" t="s">
        <v>294</v>
      </c>
      <c r="G240" s="36" t="s">
        <v>36</v>
      </c>
    </row>
    <row r="241" spans="1:7" ht="15.6" hidden="1">
      <c r="A241" s="32" t="s">
        <v>334</v>
      </c>
      <c r="B241" s="217" t="s">
        <v>50</v>
      </c>
      <c r="C241" s="34"/>
      <c r="D241" s="212">
        <f>D242</f>
        <v>8.11</v>
      </c>
      <c r="E241" s="34"/>
      <c r="F241" s="34"/>
      <c r="G241" s="34"/>
    </row>
    <row r="242" spans="1:7" ht="46.8" customHeight="1">
      <c r="A242" s="34">
        <v>206</v>
      </c>
      <c r="B242" s="39" t="s">
        <v>51</v>
      </c>
      <c r="C242" s="34" t="s">
        <v>9</v>
      </c>
      <c r="D242" s="35">
        <v>8.11</v>
      </c>
      <c r="E242" s="34" t="s">
        <v>175</v>
      </c>
      <c r="F242" s="36" t="s">
        <v>1376</v>
      </c>
      <c r="G242" s="36" t="s">
        <v>1361</v>
      </c>
    </row>
    <row r="243" spans="1:7" s="214" customFormat="1" ht="15.6" hidden="1">
      <c r="A243" s="32" t="s">
        <v>197</v>
      </c>
      <c r="B243" s="217" t="s">
        <v>57</v>
      </c>
      <c r="C243" s="36"/>
      <c r="D243" s="33">
        <f>D244+D245</f>
        <v>66.37</v>
      </c>
      <c r="E243" s="38"/>
      <c r="F243" s="38"/>
      <c r="G243" s="38"/>
    </row>
    <row r="244" spans="1:7" s="214" customFormat="1" ht="46.8" hidden="1" customHeight="1">
      <c r="A244" s="36">
        <v>207</v>
      </c>
      <c r="B244" s="230" t="s">
        <v>758</v>
      </c>
      <c r="C244" s="36" t="s">
        <v>12</v>
      </c>
      <c r="D244" s="37">
        <v>36.369999999999997</v>
      </c>
      <c r="E244" s="30" t="s">
        <v>77</v>
      </c>
      <c r="F244" s="36" t="s">
        <v>294</v>
      </c>
      <c r="G244" s="36" t="s">
        <v>36</v>
      </c>
    </row>
    <row r="245" spans="1:7" s="214" customFormat="1" ht="15.6" hidden="1">
      <c r="A245" s="36">
        <v>208</v>
      </c>
      <c r="B245" s="213" t="s">
        <v>726</v>
      </c>
      <c r="C245" s="36" t="s">
        <v>12</v>
      </c>
      <c r="D245" s="37">
        <v>30</v>
      </c>
      <c r="E245" s="38" t="s">
        <v>717</v>
      </c>
      <c r="F245" s="36" t="s">
        <v>294</v>
      </c>
      <c r="G245" s="36" t="s">
        <v>36</v>
      </c>
    </row>
    <row r="246" spans="1:7" s="214" customFormat="1" ht="31.2" hidden="1">
      <c r="A246" s="36">
        <v>209</v>
      </c>
      <c r="B246" s="213" t="s">
        <v>1266</v>
      </c>
      <c r="C246" s="36" t="s">
        <v>12</v>
      </c>
      <c r="D246" s="37">
        <v>3.89</v>
      </c>
      <c r="E246" s="234" t="s">
        <v>232</v>
      </c>
      <c r="F246" s="36" t="s">
        <v>294</v>
      </c>
      <c r="G246" s="36" t="s">
        <v>36</v>
      </c>
    </row>
    <row r="247" spans="1:7" s="214" customFormat="1" ht="31.2" hidden="1">
      <c r="A247" s="36">
        <v>210</v>
      </c>
      <c r="B247" s="213" t="s">
        <v>1267</v>
      </c>
      <c r="C247" s="36" t="s">
        <v>12</v>
      </c>
      <c r="D247" s="37">
        <v>9.92</v>
      </c>
      <c r="E247" s="234" t="s">
        <v>234</v>
      </c>
      <c r="F247" s="36" t="s">
        <v>294</v>
      </c>
      <c r="G247" s="36" t="s">
        <v>36</v>
      </c>
    </row>
    <row r="248" spans="1:7" s="214" customFormat="1" ht="31.2" hidden="1">
      <c r="A248" s="36">
        <v>211</v>
      </c>
      <c r="B248" s="213" t="s">
        <v>1268</v>
      </c>
      <c r="C248" s="36" t="s">
        <v>12</v>
      </c>
      <c r="D248" s="37">
        <v>8.2899999999999991</v>
      </c>
      <c r="E248" s="234" t="s">
        <v>175</v>
      </c>
      <c r="F248" s="36" t="s">
        <v>294</v>
      </c>
      <c r="G248" s="36" t="s">
        <v>36</v>
      </c>
    </row>
    <row r="249" spans="1:7" ht="31.2" hidden="1" customHeight="1">
      <c r="A249" s="32" t="s">
        <v>335</v>
      </c>
      <c r="B249" s="217" t="s">
        <v>336</v>
      </c>
      <c r="C249" s="34"/>
      <c r="D249" s="33">
        <f>SUM(D250:D261)</f>
        <v>278.77871000000005</v>
      </c>
      <c r="E249" s="34"/>
      <c r="F249" s="34"/>
      <c r="G249" s="34"/>
    </row>
    <row r="250" spans="1:7" ht="31.2" hidden="1" customHeight="1">
      <c r="A250" s="36">
        <v>212</v>
      </c>
      <c r="B250" s="39" t="s">
        <v>337</v>
      </c>
      <c r="C250" s="34" t="s">
        <v>338</v>
      </c>
      <c r="D250" s="35">
        <v>32.750100000000003</v>
      </c>
      <c r="E250" s="38" t="s">
        <v>329</v>
      </c>
      <c r="F250" s="36" t="s">
        <v>224</v>
      </c>
      <c r="G250" s="36" t="s">
        <v>36</v>
      </c>
    </row>
    <row r="251" spans="1:7" ht="62.4" hidden="1" customHeight="1">
      <c r="A251" s="36">
        <v>213</v>
      </c>
      <c r="B251" s="39" t="s">
        <v>337</v>
      </c>
      <c r="C251" s="34" t="s">
        <v>338</v>
      </c>
      <c r="D251" s="35">
        <v>8.5299999999999994</v>
      </c>
      <c r="E251" s="38" t="s">
        <v>220</v>
      </c>
      <c r="F251" s="36" t="s">
        <v>1373</v>
      </c>
      <c r="G251" s="36" t="s">
        <v>36</v>
      </c>
    </row>
    <row r="252" spans="1:7" ht="31.2" hidden="1" customHeight="1">
      <c r="A252" s="36">
        <v>214</v>
      </c>
      <c r="B252" s="39" t="s">
        <v>337</v>
      </c>
      <c r="C252" s="34" t="s">
        <v>338</v>
      </c>
      <c r="D252" s="35">
        <v>22.856885999999999</v>
      </c>
      <c r="E252" s="38" t="s">
        <v>290</v>
      </c>
      <c r="F252" s="36" t="s">
        <v>224</v>
      </c>
      <c r="G252" s="36" t="s">
        <v>36</v>
      </c>
    </row>
    <row r="253" spans="1:7" ht="31.2" hidden="1" customHeight="1">
      <c r="A253" s="36">
        <v>215</v>
      </c>
      <c r="B253" s="39" t="s">
        <v>337</v>
      </c>
      <c r="C253" s="34" t="s">
        <v>338</v>
      </c>
      <c r="D253" s="35">
        <v>90.515720000000002</v>
      </c>
      <c r="E253" s="38" t="s">
        <v>285</v>
      </c>
      <c r="F253" s="36" t="s">
        <v>224</v>
      </c>
      <c r="G253" s="36" t="s">
        <v>36</v>
      </c>
    </row>
    <row r="254" spans="1:7" ht="31.2" hidden="1" customHeight="1">
      <c r="A254" s="36">
        <v>216</v>
      </c>
      <c r="B254" s="39" t="s">
        <v>337</v>
      </c>
      <c r="C254" s="34" t="s">
        <v>338</v>
      </c>
      <c r="D254" s="35">
        <v>5.2229999999999999</v>
      </c>
      <c r="E254" s="38" t="s">
        <v>289</v>
      </c>
      <c r="F254" s="36" t="s">
        <v>224</v>
      </c>
      <c r="G254" s="36" t="s">
        <v>36</v>
      </c>
    </row>
    <row r="255" spans="1:7" ht="31.2" hidden="1" customHeight="1">
      <c r="A255" s="36">
        <v>217</v>
      </c>
      <c r="B255" s="39" t="s">
        <v>337</v>
      </c>
      <c r="C255" s="34" t="s">
        <v>338</v>
      </c>
      <c r="D255" s="35">
        <v>2.4999899999999999</v>
      </c>
      <c r="E255" s="38" t="s">
        <v>247</v>
      </c>
      <c r="F255" s="36" t="s">
        <v>224</v>
      </c>
      <c r="G255" s="36" t="s">
        <v>36</v>
      </c>
    </row>
    <row r="256" spans="1:7" ht="31.2" hidden="1" customHeight="1">
      <c r="A256" s="36">
        <v>218</v>
      </c>
      <c r="B256" s="39" t="s">
        <v>337</v>
      </c>
      <c r="C256" s="34" t="s">
        <v>338</v>
      </c>
      <c r="D256" s="35">
        <v>13.797253999999999</v>
      </c>
      <c r="E256" s="38" t="s">
        <v>236</v>
      </c>
      <c r="F256" s="36" t="s">
        <v>224</v>
      </c>
      <c r="G256" s="36" t="s">
        <v>36</v>
      </c>
    </row>
    <row r="257" spans="1:7" ht="31.2" hidden="1" customHeight="1">
      <c r="A257" s="36">
        <v>219</v>
      </c>
      <c r="B257" s="39" t="s">
        <v>337</v>
      </c>
      <c r="C257" s="34" t="s">
        <v>338</v>
      </c>
      <c r="D257" s="35">
        <v>29.77627</v>
      </c>
      <c r="E257" s="38" t="s">
        <v>77</v>
      </c>
      <c r="F257" s="36" t="s">
        <v>224</v>
      </c>
      <c r="G257" s="36" t="s">
        <v>36</v>
      </c>
    </row>
    <row r="258" spans="1:7" ht="31.2" hidden="1" customHeight="1">
      <c r="A258" s="36">
        <v>220</v>
      </c>
      <c r="B258" s="39" t="s">
        <v>337</v>
      </c>
      <c r="C258" s="34" t="s">
        <v>338</v>
      </c>
      <c r="D258" s="35">
        <v>2.04</v>
      </c>
      <c r="E258" s="38" t="s">
        <v>232</v>
      </c>
      <c r="F258" s="36" t="s">
        <v>224</v>
      </c>
      <c r="G258" s="36" t="s">
        <v>36</v>
      </c>
    </row>
    <row r="259" spans="1:7" ht="31.2" hidden="1" customHeight="1">
      <c r="A259" s="36">
        <v>221</v>
      </c>
      <c r="B259" s="39" t="s">
        <v>337</v>
      </c>
      <c r="C259" s="34" t="s">
        <v>338</v>
      </c>
      <c r="D259" s="35">
        <v>45</v>
      </c>
      <c r="E259" s="38" t="s">
        <v>243</v>
      </c>
      <c r="F259" s="36" t="s">
        <v>224</v>
      </c>
      <c r="G259" s="36" t="s">
        <v>36</v>
      </c>
    </row>
    <row r="260" spans="1:7" ht="62.4" hidden="1" customHeight="1">
      <c r="A260" s="36">
        <v>222</v>
      </c>
      <c r="B260" s="39" t="s">
        <v>337</v>
      </c>
      <c r="C260" s="34" t="s">
        <v>338</v>
      </c>
      <c r="D260" s="35">
        <v>23</v>
      </c>
      <c r="E260" s="38" t="s">
        <v>234</v>
      </c>
      <c r="F260" s="36" t="s">
        <v>1374</v>
      </c>
      <c r="G260" s="36" t="s">
        <v>36</v>
      </c>
    </row>
    <row r="261" spans="1:7" ht="31.2" hidden="1" customHeight="1">
      <c r="A261" s="36">
        <v>223</v>
      </c>
      <c r="B261" s="39" t="s">
        <v>337</v>
      </c>
      <c r="C261" s="34" t="s">
        <v>338</v>
      </c>
      <c r="D261" s="35">
        <v>2.7894899999999998</v>
      </c>
      <c r="E261" s="38" t="s">
        <v>46</v>
      </c>
      <c r="F261" s="36" t="s">
        <v>294</v>
      </c>
      <c r="G261" s="36" t="s">
        <v>36</v>
      </c>
    </row>
    <row r="262" spans="1:7" ht="15.6" hidden="1">
      <c r="A262" s="40" t="s">
        <v>339</v>
      </c>
      <c r="B262" s="217" t="s">
        <v>188</v>
      </c>
      <c r="C262" s="34"/>
      <c r="D262" s="9">
        <f>D263+D264</f>
        <v>1.41</v>
      </c>
      <c r="E262" s="34"/>
      <c r="F262" s="34"/>
      <c r="G262" s="34"/>
    </row>
    <row r="263" spans="1:7" ht="31.2" hidden="1" customHeight="1">
      <c r="A263" s="36">
        <v>224</v>
      </c>
      <c r="B263" s="39" t="s">
        <v>337</v>
      </c>
      <c r="C263" s="36" t="s">
        <v>28</v>
      </c>
      <c r="D263" s="37">
        <v>1</v>
      </c>
      <c r="E263" s="38" t="s">
        <v>46</v>
      </c>
      <c r="F263" s="36" t="s">
        <v>294</v>
      </c>
      <c r="G263" s="36" t="s">
        <v>36</v>
      </c>
    </row>
    <row r="264" spans="1:7" s="26" customFormat="1" ht="67.95" hidden="1" customHeight="1">
      <c r="A264" s="36">
        <v>225</v>
      </c>
      <c r="B264" s="41" t="s">
        <v>190</v>
      </c>
      <c r="C264" s="36" t="s">
        <v>28</v>
      </c>
      <c r="D264" s="37">
        <v>0.41</v>
      </c>
      <c r="E264" s="38" t="s">
        <v>46</v>
      </c>
      <c r="F264" s="36" t="s">
        <v>1375</v>
      </c>
      <c r="G264" s="36" t="s">
        <v>36</v>
      </c>
    </row>
    <row r="265" spans="1:7" ht="15.6" hidden="1">
      <c r="A265" s="32" t="s">
        <v>340</v>
      </c>
      <c r="B265" s="217" t="s">
        <v>184</v>
      </c>
      <c r="C265" s="34"/>
      <c r="D265" s="9">
        <f>SUM(D266:D277)</f>
        <v>15.439999999999998</v>
      </c>
      <c r="E265" s="34"/>
      <c r="F265" s="34"/>
      <c r="G265" s="34"/>
    </row>
    <row r="266" spans="1:7" ht="31.2" hidden="1" customHeight="1">
      <c r="A266" s="36">
        <v>226</v>
      </c>
      <c r="B266" s="39" t="s">
        <v>337</v>
      </c>
      <c r="C266" s="36" t="s">
        <v>27</v>
      </c>
      <c r="D266" s="37">
        <v>11</v>
      </c>
      <c r="E266" s="38" t="s">
        <v>52</v>
      </c>
      <c r="F266" s="36" t="s">
        <v>294</v>
      </c>
      <c r="G266" s="36" t="s">
        <v>36</v>
      </c>
    </row>
    <row r="267" spans="1:7" s="214" customFormat="1" ht="31.2" hidden="1">
      <c r="A267" s="36">
        <v>227</v>
      </c>
      <c r="B267" s="41" t="s">
        <v>190</v>
      </c>
      <c r="C267" s="36" t="s">
        <v>27</v>
      </c>
      <c r="D267" s="37">
        <v>0.17</v>
      </c>
      <c r="E267" s="38" t="s">
        <v>247</v>
      </c>
      <c r="F267" s="36" t="s">
        <v>1375</v>
      </c>
      <c r="G267" s="36" t="s">
        <v>36</v>
      </c>
    </row>
    <row r="268" spans="1:7" s="214" customFormat="1" ht="31.2" hidden="1" customHeight="1">
      <c r="A268" s="36">
        <v>228</v>
      </c>
      <c r="B268" s="41" t="s">
        <v>190</v>
      </c>
      <c r="C268" s="36" t="s">
        <v>27</v>
      </c>
      <c r="D268" s="37">
        <v>0.56000000000000005</v>
      </c>
      <c r="E268" s="38" t="s">
        <v>289</v>
      </c>
      <c r="F268" s="36" t="s">
        <v>1375</v>
      </c>
      <c r="G268" s="36" t="s">
        <v>36</v>
      </c>
    </row>
    <row r="269" spans="1:7" s="214" customFormat="1" ht="31.2" hidden="1" customHeight="1">
      <c r="A269" s="36">
        <v>229</v>
      </c>
      <c r="B269" s="41" t="s">
        <v>190</v>
      </c>
      <c r="C269" s="36" t="s">
        <v>27</v>
      </c>
      <c r="D269" s="37">
        <v>2.0099999999999998</v>
      </c>
      <c r="E269" s="38" t="s">
        <v>341</v>
      </c>
      <c r="F269" s="36" t="s">
        <v>1375</v>
      </c>
      <c r="G269" s="36" t="s">
        <v>36</v>
      </c>
    </row>
    <row r="270" spans="1:7" s="214" customFormat="1" ht="31.2" hidden="1" customHeight="1">
      <c r="A270" s="36">
        <v>230</v>
      </c>
      <c r="B270" s="41" t="s">
        <v>190</v>
      </c>
      <c r="C270" s="36" t="s">
        <v>27</v>
      </c>
      <c r="D270" s="37">
        <v>0.75</v>
      </c>
      <c r="E270" s="38" t="s">
        <v>175</v>
      </c>
      <c r="F270" s="36" t="s">
        <v>1375</v>
      </c>
      <c r="G270" s="36" t="s">
        <v>36</v>
      </c>
    </row>
    <row r="271" spans="1:7" s="214" customFormat="1" ht="31.2" hidden="1">
      <c r="A271" s="36">
        <v>231</v>
      </c>
      <c r="B271" s="41" t="s">
        <v>190</v>
      </c>
      <c r="C271" s="36" t="s">
        <v>27</v>
      </c>
      <c r="D271" s="37">
        <v>0.15</v>
      </c>
      <c r="E271" s="38" t="s">
        <v>232</v>
      </c>
      <c r="F271" s="36" t="s">
        <v>1375</v>
      </c>
      <c r="G271" s="36" t="s">
        <v>36</v>
      </c>
    </row>
    <row r="272" spans="1:7" s="214" customFormat="1" ht="31.2" hidden="1" customHeight="1">
      <c r="A272" s="36">
        <v>232</v>
      </c>
      <c r="B272" s="39" t="s">
        <v>190</v>
      </c>
      <c r="C272" s="36" t="s">
        <v>27</v>
      </c>
      <c r="D272" s="37">
        <v>0.51</v>
      </c>
      <c r="E272" s="38" t="s">
        <v>77</v>
      </c>
      <c r="F272" s="36" t="s">
        <v>1375</v>
      </c>
      <c r="G272" s="36" t="s">
        <v>36</v>
      </c>
    </row>
    <row r="273" spans="1:7" s="214" customFormat="1" ht="31.2" hidden="1">
      <c r="A273" s="36">
        <v>233</v>
      </c>
      <c r="B273" s="39" t="s">
        <v>190</v>
      </c>
      <c r="C273" s="36" t="s">
        <v>27</v>
      </c>
      <c r="D273" s="37">
        <v>0.02</v>
      </c>
      <c r="E273" s="38" t="s">
        <v>290</v>
      </c>
      <c r="F273" s="36" t="s">
        <v>1375</v>
      </c>
      <c r="G273" s="36" t="s">
        <v>36</v>
      </c>
    </row>
    <row r="274" spans="1:7" s="214" customFormat="1" ht="31.2">
      <c r="A274" s="36">
        <v>234</v>
      </c>
      <c r="B274" s="39" t="s">
        <v>190</v>
      </c>
      <c r="C274" s="36" t="s">
        <v>27</v>
      </c>
      <c r="D274" s="37">
        <v>0.02</v>
      </c>
      <c r="E274" s="38" t="s">
        <v>285</v>
      </c>
      <c r="F274" s="36" t="s">
        <v>1375</v>
      </c>
      <c r="G274" s="36" t="s">
        <v>1361</v>
      </c>
    </row>
    <row r="275" spans="1:7" s="214" customFormat="1" ht="31.2" hidden="1">
      <c r="A275" s="36">
        <v>235</v>
      </c>
      <c r="B275" s="39" t="s">
        <v>190</v>
      </c>
      <c r="C275" s="36" t="s">
        <v>27</v>
      </c>
      <c r="D275" s="37">
        <v>0.11</v>
      </c>
      <c r="E275" s="38" t="s">
        <v>236</v>
      </c>
      <c r="F275" s="36" t="s">
        <v>1375</v>
      </c>
      <c r="G275" s="36" t="s">
        <v>36</v>
      </c>
    </row>
    <row r="276" spans="1:7" s="214" customFormat="1" ht="56.4" hidden="1" customHeight="1">
      <c r="A276" s="36">
        <v>236</v>
      </c>
      <c r="B276" s="39" t="s">
        <v>190</v>
      </c>
      <c r="C276" s="36" t="s">
        <v>27</v>
      </c>
      <c r="D276" s="37">
        <v>0.1</v>
      </c>
      <c r="E276" s="38" t="s">
        <v>243</v>
      </c>
      <c r="F276" s="36" t="s">
        <v>1375</v>
      </c>
      <c r="G276" s="36" t="s">
        <v>36</v>
      </c>
    </row>
    <row r="277" spans="1:7" s="214" customFormat="1" ht="31.2" hidden="1">
      <c r="A277" s="36">
        <v>237</v>
      </c>
      <c r="B277" s="39" t="s">
        <v>190</v>
      </c>
      <c r="C277" s="36" t="s">
        <v>27</v>
      </c>
      <c r="D277" s="37">
        <v>0.04</v>
      </c>
      <c r="E277" s="38" t="s">
        <v>234</v>
      </c>
      <c r="F277" s="36" t="s">
        <v>1375</v>
      </c>
      <c r="G277" s="36" t="s">
        <v>36</v>
      </c>
    </row>
    <row r="278" spans="1:7" s="25" customFormat="1" ht="15.6" hidden="1">
      <c r="A278" s="235" t="s">
        <v>1349</v>
      </c>
      <c r="B278" s="235"/>
      <c r="C278" s="209"/>
      <c r="D278" s="27"/>
      <c r="E278" s="209"/>
      <c r="F278" s="209"/>
      <c r="G278" s="209"/>
    </row>
  </sheetData>
  <autoFilter ref="A5:G278">
    <filterColumn colId="6">
      <filters>
        <filter val="Huỷ bỏ"/>
        <filter val="Không chuyển tiếp"/>
      </filters>
    </filterColumn>
  </autoFilter>
  <mergeCells count="9">
    <mergeCell ref="A1:G1"/>
    <mergeCell ref="A2:G2"/>
    <mergeCell ref="A3:A5"/>
    <mergeCell ref="B3:B5"/>
    <mergeCell ref="C3:C5"/>
    <mergeCell ref="D3:D5"/>
    <mergeCell ref="E3:E5"/>
    <mergeCell ref="F3:F5"/>
    <mergeCell ref="G3:G5"/>
  </mergeCells>
  <pageMargins left="0.7" right="0.17" top="0.61" bottom="0.43"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showZeros="0" view="pageBreakPreview" zoomScale="60" zoomScaleNormal="70" workbookViewId="0">
      <pane xSplit="2" ySplit="5" topLeftCell="C6" activePane="bottomRight" state="frozen"/>
      <selection activeCell="F18" sqref="F18"/>
      <selection pane="topRight" activeCell="F18" sqref="F18"/>
      <selection pane="bottomLeft" activeCell="F18" sqref="F18"/>
      <selection pane="bottomRight" activeCell="S43" sqref="S43"/>
    </sheetView>
  </sheetViews>
  <sheetFormatPr defaultColWidth="10" defaultRowHeight="15.6"/>
  <cols>
    <col min="1" max="1" width="9.109375" style="83" customWidth="1"/>
    <col min="2" max="2" width="50.77734375" style="109" customWidth="1"/>
    <col min="3" max="3" width="7.77734375" style="83" customWidth="1"/>
    <col min="4" max="4" width="14.33203125" style="110" hidden="1" customWidth="1"/>
    <col min="5" max="5" width="10.88671875" style="110" hidden="1" customWidth="1"/>
    <col min="6" max="6" width="13.6640625" style="110" hidden="1" customWidth="1"/>
    <col min="7" max="7" width="10.88671875" style="110" hidden="1" customWidth="1"/>
    <col min="8" max="8" width="14.44140625" style="109" customWidth="1"/>
    <col min="9" max="9" width="12.5546875" style="109" bestFit="1" customWidth="1"/>
    <col min="10" max="10" width="10.5546875" style="109" bestFit="1" customWidth="1"/>
    <col min="11" max="15" width="12.33203125" style="109" bestFit="1" customWidth="1"/>
    <col min="16" max="16" width="10.5546875" style="109" bestFit="1" customWidth="1"/>
    <col min="17" max="18" width="11.88671875" style="109" bestFit="1" customWidth="1"/>
    <col min="19" max="19" width="11.33203125" style="109" bestFit="1" customWidth="1"/>
    <col min="20" max="20" width="11.21875" style="109" customWidth="1"/>
    <col min="21" max="43" width="8.77734375" style="109" hidden="1" customWidth="1"/>
    <col min="44" max="44" width="10.33203125" style="109" bestFit="1" customWidth="1"/>
    <col min="45" max="45" width="10.44140625" style="109" bestFit="1" customWidth="1"/>
    <col min="46" max="256" width="10" style="109"/>
    <col min="257" max="257" width="9.109375" style="109" customWidth="1"/>
    <col min="258" max="258" width="52.21875" style="109" customWidth="1"/>
    <col min="259" max="259" width="7.77734375" style="109" customWidth="1"/>
    <col min="260" max="260" width="14.33203125" style="109" customWidth="1"/>
    <col min="261" max="261" width="10.88671875" style="109" customWidth="1"/>
    <col min="262" max="262" width="13.6640625" style="109" customWidth="1"/>
    <col min="263" max="263" width="10.88671875" style="109" customWidth="1"/>
    <col min="264" max="264" width="16.21875" style="109" bestFit="1" customWidth="1"/>
    <col min="265" max="265" width="12.44140625" style="109" bestFit="1" customWidth="1"/>
    <col min="266" max="266" width="10.44140625" style="109" bestFit="1" customWidth="1"/>
    <col min="267" max="271" width="12.21875" style="109" bestFit="1" customWidth="1"/>
    <col min="272" max="272" width="10.44140625" style="109" bestFit="1" customWidth="1"/>
    <col min="273" max="274" width="11.77734375" style="109" bestFit="1" customWidth="1"/>
    <col min="275" max="275" width="11.21875" style="109" bestFit="1" customWidth="1"/>
    <col min="276" max="276" width="12.44140625" style="109" bestFit="1" customWidth="1"/>
    <col min="277" max="299" width="0" style="109" hidden="1" customWidth="1"/>
    <col min="300" max="512" width="10" style="109"/>
    <col min="513" max="513" width="9.109375" style="109" customWidth="1"/>
    <col min="514" max="514" width="52.21875" style="109" customWidth="1"/>
    <col min="515" max="515" width="7.77734375" style="109" customWidth="1"/>
    <col min="516" max="516" width="14.33203125" style="109" customWidth="1"/>
    <col min="517" max="517" width="10.88671875" style="109" customWidth="1"/>
    <col min="518" max="518" width="13.6640625" style="109" customWidth="1"/>
    <col min="519" max="519" width="10.88671875" style="109" customWidth="1"/>
    <col min="520" max="520" width="16.21875" style="109" bestFit="1" customWidth="1"/>
    <col min="521" max="521" width="12.44140625" style="109" bestFit="1" customWidth="1"/>
    <col min="522" max="522" width="10.44140625" style="109" bestFit="1" customWidth="1"/>
    <col min="523" max="527" width="12.21875" style="109" bestFit="1" customWidth="1"/>
    <col min="528" max="528" width="10.44140625" style="109" bestFit="1" customWidth="1"/>
    <col min="529" max="530" width="11.77734375" style="109" bestFit="1" customWidth="1"/>
    <col min="531" max="531" width="11.21875" style="109" bestFit="1" customWidth="1"/>
    <col min="532" max="532" width="12.44140625" style="109" bestFit="1" customWidth="1"/>
    <col min="533" max="555" width="0" style="109" hidden="1" customWidth="1"/>
    <col min="556" max="768" width="10" style="109"/>
    <col min="769" max="769" width="9.109375" style="109" customWidth="1"/>
    <col min="770" max="770" width="52.21875" style="109" customWidth="1"/>
    <col min="771" max="771" width="7.77734375" style="109" customWidth="1"/>
    <col min="772" max="772" width="14.33203125" style="109" customWidth="1"/>
    <col min="773" max="773" width="10.88671875" style="109" customWidth="1"/>
    <col min="774" max="774" width="13.6640625" style="109" customWidth="1"/>
    <col min="775" max="775" width="10.88671875" style="109" customWidth="1"/>
    <col min="776" max="776" width="16.21875" style="109" bestFit="1" customWidth="1"/>
    <col min="777" max="777" width="12.44140625" style="109" bestFit="1" customWidth="1"/>
    <col min="778" max="778" width="10.44140625" style="109" bestFit="1" customWidth="1"/>
    <col min="779" max="783" width="12.21875" style="109" bestFit="1" customWidth="1"/>
    <col min="784" max="784" width="10.44140625" style="109" bestFit="1" customWidth="1"/>
    <col min="785" max="786" width="11.77734375" style="109" bestFit="1" customWidth="1"/>
    <col min="787" max="787" width="11.21875" style="109" bestFit="1" customWidth="1"/>
    <col min="788" max="788" width="12.44140625" style="109" bestFit="1" customWidth="1"/>
    <col min="789" max="811" width="0" style="109" hidden="1" customWidth="1"/>
    <col min="812" max="1024" width="10" style="109"/>
    <col min="1025" max="1025" width="9.109375" style="109" customWidth="1"/>
    <col min="1026" max="1026" width="52.21875" style="109" customWidth="1"/>
    <col min="1027" max="1027" width="7.77734375" style="109" customWidth="1"/>
    <col min="1028" max="1028" width="14.33203125" style="109" customWidth="1"/>
    <col min="1029" max="1029" width="10.88671875" style="109" customWidth="1"/>
    <col min="1030" max="1030" width="13.6640625" style="109" customWidth="1"/>
    <col min="1031" max="1031" width="10.88671875" style="109" customWidth="1"/>
    <col min="1032" max="1032" width="16.21875" style="109" bestFit="1" customWidth="1"/>
    <col min="1033" max="1033" width="12.44140625" style="109" bestFit="1" customWidth="1"/>
    <col min="1034" max="1034" width="10.44140625" style="109" bestFit="1" customWidth="1"/>
    <col min="1035" max="1039" width="12.21875" style="109" bestFit="1" customWidth="1"/>
    <col min="1040" max="1040" width="10.44140625" style="109" bestFit="1" customWidth="1"/>
    <col min="1041" max="1042" width="11.77734375" style="109" bestFit="1" customWidth="1"/>
    <col min="1043" max="1043" width="11.21875" style="109" bestFit="1" customWidth="1"/>
    <col min="1044" max="1044" width="12.44140625" style="109" bestFit="1" customWidth="1"/>
    <col min="1045" max="1067" width="0" style="109" hidden="1" customWidth="1"/>
    <col min="1068" max="1280" width="10" style="109"/>
    <col min="1281" max="1281" width="9.109375" style="109" customWidth="1"/>
    <col min="1282" max="1282" width="52.21875" style="109" customWidth="1"/>
    <col min="1283" max="1283" width="7.77734375" style="109" customWidth="1"/>
    <col min="1284" max="1284" width="14.33203125" style="109" customWidth="1"/>
    <col min="1285" max="1285" width="10.88671875" style="109" customWidth="1"/>
    <col min="1286" max="1286" width="13.6640625" style="109" customWidth="1"/>
    <col min="1287" max="1287" width="10.88671875" style="109" customWidth="1"/>
    <col min="1288" max="1288" width="16.21875" style="109" bestFit="1" customWidth="1"/>
    <col min="1289" max="1289" width="12.44140625" style="109" bestFit="1" customWidth="1"/>
    <col min="1290" max="1290" width="10.44140625" style="109" bestFit="1" customWidth="1"/>
    <col min="1291" max="1295" width="12.21875" style="109" bestFit="1" customWidth="1"/>
    <col min="1296" max="1296" width="10.44140625" style="109" bestFit="1" customWidth="1"/>
    <col min="1297" max="1298" width="11.77734375" style="109" bestFit="1" customWidth="1"/>
    <col min="1299" max="1299" width="11.21875" style="109" bestFit="1" customWidth="1"/>
    <col min="1300" max="1300" width="12.44140625" style="109" bestFit="1" customWidth="1"/>
    <col min="1301" max="1323" width="0" style="109" hidden="1" customWidth="1"/>
    <col min="1324" max="1536" width="10" style="109"/>
    <col min="1537" max="1537" width="9.109375" style="109" customWidth="1"/>
    <col min="1538" max="1538" width="52.21875" style="109" customWidth="1"/>
    <col min="1539" max="1539" width="7.77734375" style="109" customWidth="1"/>
    <col min="1540" max="1540" width="14.33203125" style="109" customWidth="1"/>
    <col min="1541" max="1541" width="10.88671875" style="109" customWidth="1"/>
    <col min="1542" max="1542" width="13.6640625" style="109" customWidth="1"/>
    <col min="1543" max="1543" width="10.88671875" style="109" customWidth="1"/>
    <col min="1544" max="1544" width="16.21875" style="109" bestFit="1" customWidth="1"/>
    <col min="1545" max="1545" width="12.44140625" style="109" bestFit="1" customWidth="1"/>
    <col min="1546" max="1546" width="10.44140625" style="109" bestFit="1" customWidth="1"/>
    <col min="1547" max="1551" width="12.21875" style="109" bestFit="1" customWidth="1"/>
    <col min="1552" max="1552" width="10.44140625" style="109" bestFit="1" customWidth="1"/>
    <col min="1553" max="1554" width="11.77734375" style="109" bestFit="1" customWidth="1"/>
    <col min="1555" max="1555" width="11.21875" style="109" bestFit="1" customWidth="1"/>
    <col min="1556" max="1556" width="12.44140625" style="109" bestFit="1" customWidth="1"/>
    <col min="1557" max="1579" width="0" style="109" hidden="1" customWidth="1"/>
    <col min="1580" max="1792" width="10" style="109"/>
    <col min="1793" max="1793" width="9.109375" style="109" customWidth="1"/>
    <col min="1794" max="1794" width="52.21875" style="109" customWidth="1"/>
    <col min="1795" max="1795" width="7.77734375" style="109" customWidth="1"/>
    <col min="1796" max="1796" width="14.33203125" style="109" customWidth="1"/>
    <col min="1797" max="1797" width="10.88671875" style="109" customWidth="1"/>
    <col min="1798" max="1798" width="13.6640625" style="109" customWidth="1"/>
    <col min="1799" max="1799" width="10.88671875" style="109" customWidth="1"/>
    <col min="1800" max="1800" width="16.21875" style="109" bestFit="1" customWidth="1"/>
    <col min="1801" max="1801" width="12.44140625" style="109" bestFit="1" customWidth="1"/>
    <col min="1802" max="1802" width="10.44140625" style="109" bestFit="1" customWidth="1"/>
    <col min="1803" max="1807" width="12.21875" style="109" bestFit="1" customWidth="1"/>
    <col min="1808" max="1808" width="10.44140625" style="109" bestFit="1" customWidth="1"/>
    <col min="1809" max="1810" width="11.77734375" style="109" bestFit="1" customWidth="1"/>
    <col min="1811" max="1811" width="11.21875" style="109" bestFit="1" customWidth="1"/>
    <col min="1812" max="1812" width="12.44140625" style="109" bestFit="1" customWidth="1"/>
    <col min="1813" max="1835" width="0" style="109" hidden="1" customWidth="1"/>
    <col min="1836" max="2048" width="10" style="109"/>
    <col min="2049" max="2049" width="9.109375" style="109" customWidth="1"/>
    <col min="2050" max="2050" width="52.21875" style="109" customWidth="1"/>
    <col min="2051" max="2051" width="7.77734375" style="109" customWidth="1"/>
    <col min="2052" max="2052" width="14.33203125" style="109" customWidth="1"/>
    <col min="2053" max="2053" width="10.88671875" style="109" customWidth="1"/>
    <col min="2054" max="2054" width="13.6640625" style="109" customWidth="1"/>
    <col min="2055" max="2055" width="10.88671875" style="109" customWidth="1"/>
    <col min="2056" max="2056" width="16.21875" style="109" bestFit="1" customWidth="1"/>
    <col min="2057" max="2057" width="12.44140625" style="109" bestFit="1" customWidth="1"/>
    <col min="2058" max="2058" width="10.44140625" style="109" bestFit="1" customWidth="1"/>
    <col min="2059" max="2063" width="12.21875" style="109" bestFit="1" customWidth="1"/>
    <col min="2064" max="2064" width="10.44140625" style="109" bestFit="1" customWidth="1"/>
    <col min="2065" max="2066" width="11.77734375" style="109" bestFit="1" customWidth="1"/>
    <col min="2067" max="2067" width="11.21875" style="109" bestFit="1" customWidth="1"/>
    <col min="2068" max="2068" width="12.44140625" style="109" bestFit="1" customWidth="1"/>
    <col min="2069" max="2091" width="0" style="109" hidden="1" customWidth="1"/>
    <col min="2092" max="2304" width="10" style="109"/>
    <col min="2305" max="2305" width="9.109375" style="109" customWidth="1"/>
    <col min="2306" max="2306" width="52.21875" style="109" customWidth="1"/>
    <col min="2307" max="2307" width="7.77734375" style="109" customWidth="1"/>
    <col min="2308" max="2308" width="14.33203125" style="109" customWidth="1"/>
    <col min="2309" max="2309" width="10.88671875" style="109" customWidth="1"/>
    <col min="2310" max="2310" width="13.6640625" style="109" customWidth="1"/>
    <col min="2311" max="2311" width="10.88671875" style="109" customWidth="1"/>
    <col min="2312" max="2312" width="16.21875" style="109" bestFit="1" customWidth="1"/>
    <col min="2313" max="2313" width="12.44140625" style="109" bestFit="1" customWidth="1"/>
    <col min="2314" max="2314" width="10.44140625" style="109" bestFit="1" customWidth="1"/>
    <col min="2315" max="2319" width="12.21875" style="109" bestFit="1" customWidth="1"/>
    <col min="2320" max="2320" width="10.44140625" style="109" bestFit="1" customWidth="1"/>
    <col min="2321" max="2322" width="11.77734375" style="109" bestFit="1" customWidth="1"/>
    <col min="2323" max="2323" width="11.21875" style="109" bestFit="1" customWidth="1"/>
    <col min="2324" max="2324" width="12.44140625" style="109" bestFit="1" customWidth="1"/>
    <col min="2325" max="2347" width="0" style="109" hidden="1" customWidth="1"/>
    <col min="2348" max="2560" width="10" style="109"/>
    <col min="2561" max="2561" width="9.109375" style="109" customWidth="1"/>
    <col min="2562" max="2562" width="52.21875" style="109" customWidth="1"/>
    <col min="2563" max="2563" width="7.77734375" style="109" customWidth="1"/>
    <col min="2564" max="2564" width="14.33203125" style="109" customWidth="1"/>
    <col min="2565" max="2565" width="10.88671875" style="109" customWidth="1"/>
    <col min="2566" max="2566" width="13.6640625" style="109" customWidth="1"/>
    <col min="2567" max="2567" width="10.88671875" style="109" customWidth="1"/>
    <col min="2568" max="2568" width="16.21875" style="109" bestFit="1" customWidth="1"/>
    <col min="2569" max="2569" width="12.44140625" style="109" bestFit="1" customWidth="1"/>
    <col min="2570" max="2570" width="10.44140625" style="109" bestFit="1" customWidth="1"/>
    <col min="2571" max="2575" width="12.21875" style="109" bestFit="1" customWidth="1"/>
    <col min="2576" max="2576" width="10.44140625" style="109" bestFit="1" customWidth="1"/>
    <col min="2577" max="2578" width="11.77734375" style="109" bestFit="1" customWidth="1"/>
    <col min="2579" max="2579" width="11.21875" style="109" bestFit="1" customWidth="1"/>
    <col min="2580" max="2580" width="12.44140625" style="109" bestFit="1" customWidth="1"/>
    <col min="2581" max="2603" width="0" style="109" hidden="1" customWidth="1"/>
    <col min="2604" max="2816" width="10" style="109"/>
    <col min="2817" max="2817" width="9.109375" style="109" customWidth="1"/>
    <col min="2818" max="2818" width="52.21875" style="109" customWidth="1"/>
    <col min="2819" max="2819" width="7.77734375" style="109" customWidth="1"/>
    <col min="2820" max="2820" width="14.33203125" style="109" customWidth="1"/>
    <col min="2821" max="2821" width="10.88671875" style="109" customWidth="1"/>
    <col min="2822" max="2822" width="13.6640625" style="109" customWidth="1"/>
    <col min="2823" max="2823" width="10.88671875" style="109" customWidth="1"/>
    <col min="2824" max="2824" width="16.21875" style="109" bestFit="1" customWidth="1"/>
    <col min="2825" max="2825" width="12.44140625" style="109" bestFit="1" customWidth="1"/>
    <col min="2826" max="2826" width="10.44140625" style="109" bestFit="1" customWidth="1"/>
    <col min="2827" max="2831" width="12.21875" style="109" bestFit="1" customWidth="1"/>
    <col min="2832" max="2832" width="10.44140625" style="109" bestFit="1" customWidth="1"/>
    <col min="2833" max="2834" width="11.77734375" style="109" bestFit="1" customWidth="1"/>
    <col min="2835" max="2835" width="11.21875" style="109" bestFit="1" customWidth="1"/>
    <col min="2836" max="2836" width="12.44140625" style="109" bestFit="1" customWidth="1"/>
    <col min="2837" max="2859" width="0" style="109" hidden="1" customWidth="1"/>
    <col min="2860" max="3072" width="10" style="109"/>
    <col min="3073" max="3073" width="9.109375" style="109" customWidth="1"/>
    <col min="3074" max="3074" width="52.21875" style="109" customWidth="1"/>
    <col min="3075" max="3075" width="7.77734375" style="109" customWidth="1"/>
    <col min="3076" max="3076" width="14.33203125" style="109" customWidth="1"/>
    <col min="3077" max="3077" width="10.88671875" style="109" customWidth="1"/>
    <col min="3078" max="3078" width="13.6640625" style="109" customWidth="1"/>
    <col min="3079" max="3079" width="10.88671875" style="109" customWidth="1"/>
    <col min="3080" max="3080" width="16.21875" style="109" bestFit="1" customWidth="1"/>
    <col min="3081" max="3081" width="12.44140625" style="109" bestFit="1" customWidth="1"/>
    <col min="3082" max="3082" width="10.44140625" style="109" bestFit="1" customWidth="1"/>
    <col min="3083" max="3087" width="12.21875" style="109" bestFit="1" customWidth="1"/>
    <col min="3088" max="3088" width="10.44140625" style="109" bestFit="1" customWidth="1"/>
    <col min="3089" max="3090" width="11.77734375" style="109" bestFit="1" customWidth="1"/>
    <col min="3091" max="3091" width="11.21875" style="109" bestFit="1" customWidth="1"/>
    <col min="3092" max="3092" width="12.44140625" style="109" bestFit="1" customWidth="1"/>
    <col min="3093" max="3115" width="0" style="109" hidden="1" customWidth="1"/>
    <col min="3116" max="3328" width="10" style="109"/>
    <col min="3329" max="3329" width="9.109375" style="109" customWidth="1"/>
    <col min="3330" max="3330" width="52.21875" style="109" customWidth="1"/>
    <col min="3331" max="3331" width="7.77734375" style="109" customWidth="1"/>
    <col min="3332" max="3332" width="14.33203125" style="109" customWidth="1"/>
    <col min="3333" max="3333" width="10.88671875" style="109" customWidth="1"/>
    <col min="3334" max="3334" width="13.6640625" style="109" customWidth="1"/>
    <col min="3335" max="3335" width="10.88671875" style="109" customWidth="1"/>
    <col min="3336" max="3336" width="16.21875" style="109" bestFit="1" customWidth="1"/>
    <col min="3337" max="3337" width="12.44140625" style="109" bestFit="1" customWidth="1"/>
    <col min="3338" max="3338" width="10.44140625" style="109" bestFit="1" customWidth="1"/>
    <col min="3339" max="3343" width="12.21875" style="109" bestFit="1" customWidth="1"/>
    <col min="3344" max="3344" width="10.44140625" style="109" bestFit="1" customWidth="1"/>
    <col min="3345" max="3346" width="11.77734375" style="109" bestFit="1" customWidth="1"/>
    <col min="3347" max="3347" width="11.21875" style="109" bestFit="1" customWidth="1"/>
    <col min="3348" max="3348" width="12.44140625" style="109" bestFit="1" customWidth="1"/>
    <col min="3349" max="3371" width="0" style="109" hidden="1" customWidth="1"/>
    <col min="3372" max="3584" width="10" style="109"/>
    <col min="3585" max="3585" width="9.109375" style="109" customWidth="1"/>
    <col min="3586" max="3586" width="52.21875" style="109" customWidth="1"/>
    <col min="3587" max="3587" width="7.77734375" style="109" customWidth="1"/>
    <col min="3588" max="3588" width="14.33203125" style="109" customWidth="1"/>
    <col min="3589" max="3589" width="10.88671875" style="109" customWidth="1"/>
    <col min="3590" max="3590" width="13.6640625" style="109" customWidth="1"/>
    <col min="3591" max="3591" width="10.88671875" style="109" customWidth="1"/>
    <col min="3592" max="3592" width="16.21875" style="109" bestFit="1" customWidth="1"/>
    <col min="3593" max="3593" width="12.44140625" style="109" bestFit="1" customWidth="1"/>
    <col min="3594" max="3594" width="10.44140625" style="109" bestFit="1" customWidth="1"/>
    <col min="3595" max="3599" width="12.21875" style="109" bestFit="1" customWidth="1"/>
    <col min="3600" max="3600" width="10.44140625" style="109" bestFit="1" customWidth="1"/>
    <col min="3601" max="3602" width="11.77734375" style="109" bestFit="1" customWidth="1"/>
    <col min="3603" max="3603" width="11.21875" style="109" bestFit="1" customWidth="1"/>
    <col min="3604" max="3604" width="12.44140625" style="109" bestFit="1" customWidth="1"/>
    <col min="3605" max="3627" width="0" style="109" hidden="1" customWidth="1"/>
    <col min="3628" max="3840" width="10" style="109"/>
    <col min="3841" max="3841" width="9.109375" style="109" customWidth="1"/>
    <col min="3842" max="3842" width="52.21875" style="109" customWidth="1"/>
    <col min="3843" max="3843" width="7.77734375" style="109" customWidth="1"/>
    <col min="3844" max="3844" width="14.33203125" style="109" customWidth="1"/>
    <col min="3845" max="3845" width="10.88671875" style="109" customWidth="1"/>
    <col min="3846" max="3846" width="13.6640625" style="109" customWidth="1"/>
    <col min="3847" max="3847" width="10.88671875" style="109" customWidth="1"/>
    <col min="3848" max="3848" width="16.21875" style="109" bestFit="1" customWidth="1"/>
    <col min="3849" max="3849" width="12.44140625" style="109" bestFit="1" customWidth="1"/>
    <col min="3850" max="3850" width="10.44140625" style="109" bestFit="1" customWidth="1"/>
    <col min="3851" max="3855" width="12.21875" style="109" bestFit="1" customWidth="1"/>
    <col min="3856" max="3856" width="10.44140625" style="109" bestFit="1" customWidth="1"/>
    <col min="3857" max="3858" width="11.77734375" style="109" bestFit="1" customWidth="1"/>
    <col min="3859" max="3859" width="11.21875" style="109" bestFit="1" customWidth="1"/>
    <col min="3860" max="3860" width="12.44140625" style="109" bestFit="1" customWidth="1"/>
    <col min="3861" max="3883" width="0" style="109" hidden="1" customWidth="1"/>
    <col min="3884" max="4096" width="10" style="109"/>
    <col min="4097" max="4097" width="9.109375" style="109" customWidth="1"/>
    <col min="4098" max="4098" width="52.21875" style="109" customWidth="1"/>
    <col min="4099" max="4099" width="7.77734375" style="109" customWidth="1"/>
    <col min="4100" max="4100" width="14.33203125" style="109" customWidth="1"/>
    <col min="4101" max="4101" width="10.88671875" style="109" customWidth="1"/>
    <col min="4102" max="4102" width="13.6640625" style="109" customWidth="1"/>
    <col min="4103" max="4103" width="10.88671875" style="109" customWidth="1"/>
    <col min="4104" max="4104" width="16.21875" style="109" bestFit="1" customWidth="1"/>
    <col min="4105" max="4105" width="12.44140625" style="109" bestFit="1" customWidth="1"/>
    <col min="4106" max="4106" width="10.44140625" style="109" bestFit="1" customWidth="1"/>
    <col min="4107" max="4111" width="12.21875" style="109" bestFit="1" customWidth="1"/>
    <col min="4112" max="4112" width="10.44140625" style="109" bestFit="1" customWidth="1"/>
    <col min="4113" max="4114" width="11.77734375" style="109" bestFit="1" customWidth="1"/>
    <col min="4115" max="4115" width="11.21875" style="109" bestFit="1" customWidth="1"/>
    <col min="4116" max="4116" width="12.44140625" style="109" bestFit="1" customWidth="1"/>
    <col min="4117" max="4139" width="0" style="109" hidden="1" customWidth="1"/>
    <col min="4140" max="4352" width="10" style="109"/>
    <col min="4353" max="4353" width="9.109375" style="109" customWidth="1"/>
    <col min="4354" max="4354" width="52.21875" style="109" customWidth="1"/>
    <col min="4355" max="4355" width="7.77734375" style="109" customWidth="1"/>
    <col min="4356" max="4356" width="14.33203125" style="109" customWidth="1"/>
    <col min="4357" max="4357" width="10.88671875" style="109" customWidth="1"/>
    <col min="4358" max="4358" width="13.6640625" style="109" customWidth="1"/>
    <col min="4359" max="4359" width="10.88671875" style="109" customWidth="1"/>
    <col min="4360" max="4360" width="16.21875" style="109" bestFit="1" customWidth="1"/>
    <col min="4361" max="4361" width="12.44140625" style="109" bestFit="1" customWidth="1"/>
    <col min="4362" max="4362" width="10.44140625" style="109" bestFit="1" customWidth="1"/>
    <col min="4363" max="4367" width="12.21875" style="109" bestFit="1" customWidth="1"/>
    <col min="4368" max="4368" width="10.44140625" style="109" bestFit="1" customWidth="1"/>
    <col min="4369" max="4370" width="11.77734375" style="109" bestFit="1" customWidth="1"/>
    <col min="4371" max="4371" width="11.21875" style="109" bestFit="1" customWidth="1"/>
    <col min="4372" max="4372" width="12.44140625" style="109" bestFit="1" customWidth="1"/>
    <col min="4373" max="4395" width="0" style="109" hidden="1" customWidth="1"/>
    <col min="4396" max="4608" width="10" style="109"/>
    <col min="4609" max="4609" width="9.109375" style="109" customWidth="1"/>
    <col min="4610" max="4610" width="52.21875" style="109" customWidth="1"/>
    <col min="4611" max="4611" width="7.77734375" style="109" customWidth="1"/>
    <col min="4612" max="4612" width="14.33203125" style="109" customWidth="1"/>
    <col min="4613" max="4613" width="10.88671875" style="109" customWidth="1"/>
    <col min="4614" max="4614" width="13.6640625" style="109" customWidth="1"/>
    <col min="4615" max="4615" width="10.88671875" style="109" customWidth="1"/>
    <col min="4616" max="4616" width="16.21875" style="109" bestFit="1" customWidth="1"/>
    <col min="4617" max="4617" width="12.44140625" style="109" bestFit="1" customWidth="1"/>
    <col min="4618" max="4618" width="10.44140625" style="109" bestFit="1" customWidth="1"/>
    <col min="4619" max="4623" width="12.21875" style="109" bestFit="1" customWidth="1"/>
    <col min="4624" max="4624" width="10.44140625" style="109" bestFit="1" customWidth="1"/>
    <col min="4625" max="4626" width="11.77734375" style="109" bestFit="1" customWidth="1"/>
    <col min="4627" max="4627" width="11.21875" style="109" bestFit="1" customWidth="1"/>
    <col min="4628" max="4628" width="12.44140625" style="109" bestFit="1" customWidth="1"/>
    <col min="4629" max="4651" width="0" style="109" hidden="1" customWidth="1"/>
    <col min="4652" max="4864" width="10" style="109"/>
    <col min="4865" max="4865" width="9.109375" style="109" customWidth="1"/>
    <col min="4866" max="4866" width="52.21875" style="109" customWidth="1"/>
    <col min="4867" max="4867" width="7.77734375" style="109" customWidth="1"/>
    <col min="4868" max="4868" width="14.33203125" style="109" customWidth="1"/>
    <col min="4869" max="4869" width="10.88671875" style="109" customWidth="1"/>
    <col min="4870" max="4870" width="13.6640625" style="109" customWidth="1"/>
    <col min="4871" max="4871" width="10.88671875" style="109" customWidth="1"/>
    <col min="4872" max="4872" width="16.21875" style="109" bestFit="1" customWidth="1"/>
    <col min="4873" max="4873" width="12.44140625" style="109" bestFit="1" customWidth="1"/>
    <col min="4874" max="4874" width="10.44140625" style="109" bestFit="1" customWidth="1"/>
    <col min="4875" max="4879" width="12.21875" style="109" bestFit="1" customWidth="1"/>
    <col min="4880" max="4880" width="10.44140625" style="109" bestFit="1" customWidth="1"/>
    <col min="4881" max="4882" width="11.77734375" style="109" bestFit="1" customWidth="1"/>
    <col min="4883" max="4883" width="11.21875" style="109" bestFit="1" customWidth="1"/>
    <col min="4884" max="4884" width="12.44140625" style="109" bestFit="1" customWidth="1"/>
    <col min="4885" max="4907" width="0" style="109" hidden="1" customWidth="1"/>
    <col min="4908" max="5120" width="10" style="109"/>
    <col min="5121" max="5121" width="9.109375" style="109" customWidth="1"/>
    <col min="5122" max="5122" width="52.21875" style="109" customWidth="1"/>
    <col min="5123" max="5123" width="7.77734375" style="109" customWidth="1"/>
    <col min="5124" max="5124" width="14.33203125" style="109" customWidth="1"/>
    <col min="5125" max="5125" width="10.88671875" style="109" customWidth="1"/>
    <col min="5126" max="5126" width="13.6640625" style="109" customWidth="1"/>
    <col min="5127" max="5127" width="10.88671875" style="109" customWidth="1"/>
    <col min="5128" max="5128" width="16.21875" style="109" bestFit="1" customWidth="1"/>
    <col min="5129" max="5129" width="12.44140625" style="109" bestFit="1" customWidth="1"/>
    <col min="5130" max="5130" width="10.44140625" style="109" bestFit="1" customWidth="1"/>
    <col min="5131" max="5135" width="12.21875" style="109" bestFit="1" customWidth="1"/>
    <col min="5136" max="5136" width="10.44140625" style="109" bestFit="1" customWidth="1"/>
    <col min="5137" max="5138" width="11.77734375" style="109" bestFit="1" customWidth="1"/>
    <col min="5139" max="5139" width="11.21875" style="109" bestFit="1" customWidth="1"/>
    <col min="5140" max="5140" width="12.44140625" style="109" bestFit="1" customWidth="1"/>
    <col min="5141" max="5163" width="0" style="109" hidden="1" customWidth="1"/>
    <col min="5164" max="5376" width="10" style="109"/>
    <col min="5377" max="5377" width="9.109375" style="109" customWidth="1"/>
    <col min="5378" max="5378" width="52.21875" style="109" customWidth="1"/>
    <col min="5379" max="5379" width="7.77734375" style="109" customWidth="1"/>
    <col min="5380" max="5380" width="14.33203125" style="109" customWidth="1"/>
    <col min="5381" max="5381" width="10.88671875" style="109" customWidth="1"/>
    <col min="5382" max="5382" width="13.6640625" style="109" customWidth="1"/>
    <col min="5383" max="5383" width="10.88671875" style="109" customWidth="1"/>
    <col min="5384" max="5384" width="16.21875" style="109" bestFit="1" customWidth="1"/>
    <col min="5385" max="5385" width="12.44140625" style="109" bestFit="1" customWidth="1"/>
    <col min="5386" max="5386" width="10.44140625" style="109" bestFit="1" customWidth="1"/>
    <col min="5387" max="5391" width="12.21875" style="109" bestFit="1" customWidth="1"/>
    <col min="5392" max="5392" width="10.44140625" style="109" bestFit="1" customWidth="1"/>
    <col min="5393" max="5394" width="11.77734375" style="109" bestFit="1" customWidth="1"/>
    <col min="5395" max="5395" width="11.21875" style="109" bestFit="1" customWidth="1"/>
    <col min="5396" max="5396" width="12.44140625" style="109" bestFit="1" customWidth="1"/>
    <col min="5397" max="5419" width="0" style="109" hidden="1" customWidth="1"/>
    <col min="5420" max="5632" width="10" style="109"/>
    <col min="5633" max="5633" width="9.109375" style="109" customWidth="1"/>
    <col min="5634" max="5634" width="52.21875" style="109" customWidth="1"/>
    <col min="5635" max="5635" width="7.77734375" style="109" customWidth="1"/>
    <col min="5636" max="5636" width="14.33203125" style="109" customWidth="1"/>
    <col min="5637" max="5637" width="10.88671875" style="109" customWidth="1"/>
    <col min="5638" max="5638" width="13.6640625" style="109" customWidth="1"/>
    <col min="5639" max="5639" width="10.88671875" style="109" customWidth="1"/>
    <col min="5640" max="5640" width="16.21875" style="109" bestFit="1" customWidth="1"/>
    <col min="5641" max="5641" width="12.44140625" style="109" bestFit="1" customWidth="1"/>
    <col min="5642" max="5642" width="10.44140625" style="109" bestFit="1" customWidth="1"/>
    <col min="5643" max="5647" width="12.21875" style="109" bestFit="1" customWidth="1"/>
    <col min="5648" max="5648" width="10.44140625" style="109" bestFit="1" customWidth="1"/>
    <col min="5649" max="5650" width="11.77734375" style="109" bestFit="1" customWidth="1"/>
    <col min="5651" max="5651" width="11.21875" style="109" bestFit="1" customWidth="1"/>
    <col min="5652" max="5652" width="12.44140625" style="109" bestFit="1" customWidth="1"/>
    <col min="5653" max="5675" width="0" style="109" hidden="1" customWidth="1"/>
    <col min="5676" max="5888" width="10" style="109"/>
    <col min="5889" max="5889" width="9.109375" style="109" customWidth="1"/>
    <col min="5890" max="5890" width="52.21875" style="109" customWidth="1"/>
    <col min="5891" max="5891" width="7.77734375" style="109" customWidth="1"/>
    <col min="5892" max="5892" width="14.33203125" style="109" customWidth="1"/>
    <col min="5893" max="5893" width="10.88671875" style="109" customWidth="1"/>
    <col min="5894" max="5894" width="13.6640625" style="109" customWidth="1"/>
    <col min="5895" max="5895" width="10.88671875" style="109" customWidth="1"/>
    <col min="5896" max="5896" width="16.21875" style="109" bestFit="1" customWidth="1"/>
    <col min="5897" max="5897" width="12.44140625" style="109" bestFit="1" customWidth="1"/>
    <col min="5898" max="5898" width="10.44140625" style="109" bestFit="1" customWidth="1"/>
    <col min="5899" max="5903" width="12.21875" style="109" bestFit="1" customWidth="1"/>
    <col min="5904" max="5904" width="10.44140625" style="109" bestFit="1" customWidth="1"/>
    <col min="5905" max="5906" width="11.77734375" style="109" bestFit="1" customWidth="1"/>
    <col min="5907" max="5907" width="11.21875" style="109" bestFit="1" customWidth="1"/>
    <col min="5908" max="5908" width="12.44140625" style="109" bestFit="1" customWidth="1"/>
    <col min="5909" max="5931" width="0" style="109" hidden="1" customWidth="1"/>
    <col min="5932" max="6144" width="10" style="109"/>
    <col min="6145" max="6145" width="9.109375" style="109" customWidth="1"/>
    <col min="6146" max="6146" width="52.21875" style="109" customWidth="1"/>
    <col min="6147" max="6147" width="7.77734375" style="109" customWidth="1"/>
    <col min="6148" max="6148" width="14.33203125" style="109" customWidth="1"/>
    <col min="6149" max="6149" width="10.88671875" style="109" customWidth="1"/>
    <col min="6150" max="6150" width="13.6640625" style="109" customWidth="1"/>
    <col min="6151" max="6151" width="10.88671875" style="109" customWidth="1"/>
    <col min="6152" max="6152" width="16.21875" style="109" bestFit="1" customWidth="1"/>
    <col min="6153" max="6153" width="12.44140625" style="109" bestFit="1" customWidth="1"/>
    <col min="6154" max="6154" width="10.44140625" style="109" bestFit="1" customWidth="1"/>
    <col min="6155" max="6159" width="12.21875" style="109" bestFit="1" customWidth="1"/>
    <col min="6160" max="6160" width="10.44140625" style="109" bestFit="1" customWidth="1"/>
    <col min="6161" max="6162" width="11.77734375" style="109" bestFit="1" customWidth="1"/>
    <col min="6163" max="6163" width="11.21875" style="109" bestFit="1" customWidth="1"/>
    <col min="6164" max="6164" width="12.44140625" style="109" bestFit="1" customWidth="1"/>
    <col min="6165" max="6187" width="0" style="109" hidden="1" customWidth="1"/>
    <col min="6188" max="6400" width="10" style="109"/>
    <col min="6401" max="6401" width="9.109375" style="109" customWidth="1"/>
    <col min="6402" max="6402" width="52.21875" style="109" customWidth="1"/>
    <col min="6403" max="6403" width="7.77734375" style="109" customWidth="1"/>
    <col min="6404" max="6404" width="14.33203125" style="109" customWidth="1"/>
    <col min="6405" max="6405" width="10.88671875" style="109" customWidth="1"/>
    <col min="6406" max="6406" width="13.6640625" style="109" customWidth="1"/>
    <col min="6407" max="6407" width="10.88671875" style="109" customWidth="1"/>
    <col min="6408" max="6408" width="16.21875" style="109" bestFit="1" customWidth="1"/>
    <col min="6409" max="6409" width="12.44140625" style="109" bestFit="1" customWidth="1"/>
    <col min="6410" max="6410" width="10.44140625" style="109" bestFit="1" customWidth="1"/>
    <col min="6411" max="6415" width="12.21875" style="109" bestFit="1" customWidth="1"/>
    <col min="6416" max="6416" width="10.44140625" style="109" bestFit="1" customWidth="1"/>
    <col min="6417" max="6418" width="11.77734375" style="109" bestFit="1" customWidth="1"/>
    <col min="6419" max="6419" width="11.21875" style="109" bestFit="1" customWidth="1"/>
    <col min="6420" max="6420" width="12.44140625" style="109" bestFit="1" customWidth="1"/>
    <col min="6421" max="6443" width="0" style="109" hidden="1" customWidth="1"/>
    <col min="6444" max="6656" width="10" style="109"/>
    <col min="6657" max="6657" width="9.109375" style="109" customWidth="1"/>
    <col min="6658" max="6658" width="52.21875" style="109" customWidth="1"/>
    <col min="6659" max="6659" width="7.77734375" style="109" customWidth="1"/>
    <col min="6660" max="6660" width="14.33203125" style="109" customWidth="1"/>
    <col min="6661" max="6661" width="10.88671875" style="109" customWidth="1"/>
    <col min="6662" max="6662" width="13.6640625" style="109" customWidth="1"/>
    <col min="6663" max="6663" width="10.88671875" style="109" customWidth="1"/>
    <col min="6664" max="6664" width="16.21875" style="109" bestFit="1" customWidth="1"/>
    <col min="6665" max="6665" width="12.44140625" style="109" bestFit="1" customWidth="1"/>
    <col min="6666" max="6666" width="10.44140625" style="109" bestFit="1" customWidth="1"/>
    <col min="6667" max="6671" width="12.21875" style="109" bestFit="1" customWidth="1"/>
    <col min="6672" max="6672" width="10.44140625" style="109" bestFit="1" customWidth="1"/>
    <col min="6673" max="6674" width="11.77734375" style="109" bestFit="1" customWidth="1"/>
    <col min="6675" max="6675" width="11.21875" style="109" bestFit="1" customWidth="1"/>
    <col min="6676" max="6676" width="12.44140625" style="109" bestFit="1" customWidth="1"/>
    <col min="6677" max="6699" width="0" style="109" hidden="1" customWidth="1"/>
    <col min="6700" max="6912" width="10" style="109"/>
    <col min="6913" max="6913" width="9.109375" style="109" customWidth="1"/>
    <col min="6914" max="6914" width="52.21875" style="109" customWidth="1"/>
    <col min="6915" max="6915" width="7.77734375" style="109" customWidth="1"/>
    <col min="6916" max="6916" width="14.33203125" style="109" customWidth="1"/>
    <col min="6917" max="6917" width="10.88671875" style="109" customWidth="1"/>
    <col min="6918" max="6918" width="13.6640625" style="109" customWidth="1"/>
    <col min="6919" max="6919" width="10.88671875" style="109" customWidth="1"/>
    <col min="6920" max="6920" width="16.21875" style="109" bestFit="1" customWidth="1"/>
    <col min="6921" max="6921" width="12.44140625" style="109" bestFit="1" customWidth="1"/>
    <col min="6922" max="6922" width="10.44140625" style="109" bestFit="1" customWidth="1"/>
    <col min="6923" max="6927" width="12.21875" style="109" bestFit="1" customWidth="1"/>
    <col min="6928" max="6928" width="10.44140625" style="109" bestFit="1" customWidth="1"/>
    <col min="6929" max="6930" width="11.77734375" style="109" bestFit="1" customWidth="1"/>
    <col min="6931" max="6931" width="11.21875" style="109" bestFit="1" customWidth="1"/>
    <col min="6932" max="6932" width="12.44140625" style="109" bestFit="1" customWidth="1"/>
    <col min="6933" max="6955" width="0" style="109" hidden="1" customWidth="1"/>
    <col min="6956" max="7168" width="10" style="109"/>
    <col min="7169" max="7169" width="9.109375" style="109" customWidth="1"/>
    <col min="7170" max="7170" width="52.21875" style="109" customWidth="1"/>
    <col min="7171" max="7171" width="7.77734375" style="109" customWidth="1"/>
    <col min="7172" max="7172" width="14.33203125" style="109" customWidth="1"/>
    <col min="7173" max="7173" width="10.88671875" style="109" customWidth="1"/>
    <col min="7174" max="7174" width="13.6640625" style="109" customWidth="1"/>
    <col min="7175" max="7175" width="10.88671875" style="109" customWidth="1"/>
    <col min="7176" max="7176" width="16.21875" style="109" bestFit="1" customWidth="1"/>
    <col min="7177" max="7177" width="12.44140625" style="109" bestFit="1" customWidth="1"/>
    <col min="7178" max="7178" width="10.44140625" style="109" bestFit="1" customWidth="1"/>
    <col min="7179" max="7183" width="12.21875" style="109" bestFit="1" customWidth="1"/>
    <col min="7184" max="7184" width="10.44140625" style="109" bestFit="1" customWidth="1"/>
    <col min="7185" max="7186" width="11.77734375" style="109" bestFit="1" customWidth="1"/>
    <col min="7187" max="7187" width="11.21875" style="109" bestFit="1" customWidth="1"/>
    <col min="7188" max="7188" width="12.44140625" style="109" bestFit="1" customWidth="1"/>
    <col min="7189" max="7211" width="0" style="109" hidden="1" customWidth="1"/>
    <col min="7212" max="7424" width="10" style="109"/>
    <col min="7425" max="7425" width="9.109375" style="109" customWidth="1"/>
    <col min="7426" max="7426" width="52.21875" style="109" customWidth="1"/>
    <col min="7427" max="7427" width="7.77734375" style="109" customWidth="1"/>
    <col min="7428" max="7428" width="14.33203125" style="109" customWidth="1"/>
    <col min="7429" max="7429" width="10.88671875" style="109" customWidth="1"/>
    <col min="7430" max="7430" width="13.6640625" style="109" customWidth="1"/>
    <col min="7431" max="7431" width="10.88671875" style="109" customWidth="1"/>
    <col min="7432" max="7432" width="16.21875" style="109" bestFit="1" customWidth="1"/>
    <col min="7433" max="7433" width="12.44140625" style="109" bestFit="1" customWidth="1"/>
    <col min="7434" max="7434" width="10.44140625" style="109" bestFit="1" customWidth="1"/>
    <col min="7435" max="7439" width="12.21875" style="109" bestFit="1" customWidth="1"/>
    <col min="7440" max="7440" width="10.44140625" style="109" bestFit="1" customWidth="1"/>
    <col min="7441" max="7442" width="11.77734375" style="109" bestFit="1" customWidth="1"/>
    <col min="7443" max="7443" width="11.21875" style="109" bestFit="1" customWidth="1"/>
    <col min="7444" max="7444" width="12.44140625" style="109" bestFit="1" customWidth="1"/>
    <col min="7445" max="7467" width="0" style="109" hidden="1" customWidth="1"/>
    <col min="7468" max="7680" width="10" style="109"/>
    <col min="7681" max="7681" width="9.109375" style="109" customWidth="1"/>
    <col min="7682" max="7682" width="52.21875" style="109" customWidth="1"/>
    <col min="7683" max="7683" width="7.77734375" style="109" customWidth="1"/>
    <col min="7684" max="7684" width="14.33203125" style="109" customWidth="1"/>
    <col min="7685" max="7685" width="10.88671875" style="109" customWidth="1"/>
    <col min="7686" max="7686" width="13.6640625" style="109" customWidth="1"/>
    <col min="7687" max="7687" width="10.88671875" style="109" customWidth="1"/>
    <col min="7688" max="7688" width="16.21875" style="109" bestFit="1" customWidth="1"/>
    <col min="7689" max="7689" width="12.44140625" style="109" bestFit="1" customWidth="1"/>
    <col min="7690" max="7690" width="10.44140625" style="109" bestFit="1" customWidth="1"/>
    <col min="7691" max="7695" width="12.21875" style="109" bestFit="1" customWidth="1"/>
    <col min="7696" max="7696" width="10.44140625" style="109" bestFit="1" customWidth="1"/>
    <col min="7697" max="7698" width="11.77734375" style="109" bestFit="1" customWidth="1"/>
    <col min="7699" max="7699" width="11.21875" style="109" bestFit="1" customWidth="1"/>
    <col min="7700" max="7700" width="12.44140625" style="109" bestFit="1" customWidth="1"/>
    <col min="7701" max="7723" width="0" style="109" hidden="1" customWidth="1"/>
    <col min="7724" max="7936" width="10" style="109"/>
    <col min="7937" max="7937" width="9.109375" style="109" customWidth="1"/>
    <col min="7938" max="7938" width="52.21875" style="109" customWidth="1"/>
    <col min="7939" max="7939" width="7.77734375" style="109" customWidth="1"/>
    <col min="7940" max="7940" width="14.33203125" style="109" customWidth="1"/>
    <col min="7941" max="7941" width="10.88671875" style="109" customWidth="1"/>
    <col min="7942" max="7942" width="13.6640625" style="109" customWidth="1"/>
    <col min="7943" max="7943" width="10.88671875" style="109" customWidth="1"/>
    <col min="7944" max="7944" width="16.21875" style="109" bestFit="1" customWidth="1"/>
    <col min="7945" max="7945" width="12.44140625" style="109" bestFit="1" customWidth="1"/>
    <col min="7946" max="7946" width="10.44140625" style="109" bestFit="1" customWidth="1"/>
    <col min="7947" max="7951" width="12.21875" style="109" bestFit="1" customWidth="1"/>
    <col min="7952" max="7952" width="10.44140625" style="109" bestFit="1" customWidth="1"/>
    <col min="7953" max="7954" width="11.77734375" style="109" bestFit="1" customWidth="1"/>
    <col min="7955" max="7955" width="11.21875" style="109" bestFit="1" customWidth="1"/>
    <col min="7956" max="7956" width="12.44140625" style="109" bestFit="1" customWidth="1"/>
    <col min="7957" max="7979" width="0" style="109" hidden="1" customWidth="1"/>
    <col min="7980" max="8192" width="10" style="109"/>
    <col min="8193" max="8193" width="9.109375" style="109" customWidth="1"/>
    <col min="8194" max="8194" width="52.21875" style="109" customWidth="1"/>
    <col min="8195" max="8195" width="7.77734375" style="109" customWidth="1"/>
    <col min="8196" max="8196" width="14.33203125" style="109" customWidth="1"/>
    <col min="8197" max="8197" width="10.88671875" style="109" customWidth="1"/>
    <col min="8198" max="8198" width="13.6640625" style="109" customWidth="1"/>
    <col min="8199" max="8199" width="10.88671875" style="109" customWidth="1"/>
    <col min="8200" max="8200" width="16.21875" style="109" bestFit="1" customWidth="1"/>
    <col min="8201" max="8201" width="12.44140625" style="109" bestFit="1" customWidth="1"/>
    <col min="8202" max="8202" width="10.44140625" style="109" bestFit="1" customWidth="1"/>
    <col min="8203" max="8207" width="12.21875" style="109" bestFit="1" customWidth="1"/>
    <col min="8208" max="8208" width="10.44140625" style="109" bestFit="1" customWidth="1"/>
    <col min="8209" max="8210" width="11.77734375" style="109" bestFit="1" customWidth="1"/>
    <col min="8211" max="8211" width="11.21875" style="109" bestFit="1" customWidth="1"/>
    <col min="8212" max="8212" width="12.44140625" style="109" bestFit="1" customWidth="1"/>
    <col min="8213" max="8235" width="0" style="109" hidden="1" customWidth="1"/>
    <col min="8236" max="8448" width="10" style="109"/>
    <col min="8449" max="8449" width="9.109375" style="109" customWidth="1"/>
    <col min="8450" max="8450" width="52.21875" style="109" customWidth="1"/>
    <col min="8451" max="8451" width="7.77734375" style="109" customWidth="1"/>
    <col min="8452" max="8452" width="14.33203125" style="109" customWidth="1"/>
    <col min="8453" max="8453" width="10.88671875" style="109" customWidth="1"/>
    <col min="8454" max="8454" width="13.6640625" style="109" customWidth="1"/>
    <col min="8455" max="8455" width="10.88671875" style="109" customWidth="1"/>
    <col min="8456" max="8456" width="16.21875" style="109" bestFit="1" customWidth="1"/>
    <col min="8457" max="8457" width="12.44140625" style="109" bestFit="1" customWidth="1"/>
    <col min="8458" max="8458" width="10.44140625" style="109" bestFit="1" customWidth="1"/>
    <col min="8459" max="8463" width="12.21875" style="109" bestFit="1" customWidth="1"/>
    <col min="8464" max="8464" width="10.44140625" style="109" bestFit="1" customWidth="1"/>
    <col min="8465" max="8466" width="11.77734375" style="109" bestFit="1" customWidth="1"/>
    <col min="8467" max="8467" width="11.21875" style="109" bestFit="1" customWidth="1"/>
    <col min="8468" max="8468" width="12.44140625" style="109" bestFit="1" customWidth="1"/>
    <col min="8469" max="8491" width="0" style="109" hidden="1" customWidth="1"/>
    <col min="8492" max="8704" width="10" style="109"/>
    <col min="8705" max="8705" width="9.109375" style="109" customWidth="1"/>
    <col min="8706" max="8706" width="52.21875" style="109" customWidth="1"/>
    <col min="8707" max="8707" width="7.77734375" style="109" customWidth="1"/>
    <col min="8708" max="8708" width="14.33203125" style="109" customWidth="1"/>
    <col min="8709" max="8709" width="10.88671875" style="109" customWidth="1"/>
    <col min="8710" max="8710" width="13.6640625" style="109" customWidth="1"/>
    <col min="8711" max="8711" width="10.88671875" style="109" customWidth="1"/>
    <col min="8712" max="8712" width="16.21875" style="109" bestFit="1" customWidth="1"/>
    <col min="8713" max="8713" width="12.44140625" style="109" bestFit="1" customWidth="1"/>
    <col min="8714" max="8714" width="10.44140625" style="109" bestFit="1" customWidth="1"/>
    <col min="8715" max="8719" width="12.21875" style="109" bestFit="1" customWidth="1"/>
    <col min="8720" max="8720" width="10.44140625" style="109" bestFit="1" customWidth="1"/>
    <col min="8721" max="8722" width="11.77734375" style="109" bestFit="1" customWidth="1"/>
    <col min="8723" max="8723" width="11.21875" style="109" bestFit="1" customWidth="1"/>
    <col min="8724" max="8724" width="12.44140625" style="109" bestFit="1" customWidth="1"/>
    <col min="8725" max="8747" width="0" style="109" hidden="1" customWidth="1"/>
    <col min="8748" max="8960" width="10" style="109"/>
    <col min="8961" max="8961" width="9.109375" style="109" customWidth="1"/>
    <col min="8962" max="8962" width="52.21875" style="109" customWidth="1"/>
    <col min="8963" max="8963" width="7.77734375" style="109" customWidth="1"/>
    <col min="8964" max="8964" width="14.33203125" style="109" customWidth="1"/>
    <col min="8965" max="8965" width="10.88671875" style="109" customWidth="1"/>
    <col min="8966" max="8966" width="13.6640625" style="109" customWidth="1"/>
    <col min="8967" max="8967" width="10.88671875" style="109" customWidth="1"/>
    <col min="8968" max="8968" width="16.21875" style="109" bestFit="1" customWidth="1"/>
    <col min="8969" max="8969" width="12.44140625" style="109" bestFit="1" customWidth="1"/>
    <col min="8970" max="8970" width="10.44140625" style="109" bestFit="1" customWidth="1"/>
    <col min="8971" max="8975" width="12.21875" style="109" bestFit="1" customWidth="1"/>
    <col min="8976" max="8976" width="10.44140625" style="109" bestFit="1" customWidth="1"/>
    <col min="8977" max="8978" width="11.77734375" style="109" bestFit="1" customWidth="1"/>
    <col min="8979" max="8979" width="11.21875" style="109" bestFit="1" customWidth="1"/>
    <col min="8980" max="8980" width="12.44140625" style="109" bestFit="1" customWidth="1"/>
    <col min="8981" max="9003" width="0" style="109" hidden="1" customWidth="1"/>
    <col min="9004" max="9216" width="10" style="109"/>
    <col min="9217" max="9217" width="9.109375" style="109" customWidth="1"/>
    <col min="9218" max="9218" width="52.21875" style="109" customWidth="1"/>
    <col min="9219" max="9219" width="7.77734375" style="109" customWidth="1"/>
    <col min="9220" max="9220" width="14.33203125" style="109" customWidth="1"/>
    <col min="9221" max="9221" width="10.88671875" style="109" customWidth="1"/>
    <col min="9222" max="9222" width="13.6640625" style="109" customWidth="1"/>
    <col min="9223" max="9223" width="10.88671875" style="109" customWidth="1"/>
    <col min="9224" max="9224" width="16.21875" style="109" bestFit="1" customWidth="1"/>
    <col min="9225" max="9225" width="12.44140625" style="109" bestFit="1" customWidth="1"/>
    <col min="9226" max="9226" width="10.44140625" style="109" bestFit="1" customWidth="1"/>
    <col min="9227" max="9231" width="12.21875" style="109" bestFit="1" customWidth="1"/>
    <col min="9232" max="9232" width="10.44140625" style="109" bestFit="1" customWidth="1"/>
    <col min="9233" max="9234" width="11.77734375" style="109" bestFit="1" customWidth="1"/>
    <col min="9235" max="9235" width="11.21875" style="109" bestFit="1" customWidth="1"/>
    <col min="9236" max="9236" width="12.44140625" style="109" bestFit="1" customWidth="1"/>
    <col min="9237" max="9259" width="0" style="109" hidden="1" customWidth="1"/>
    <col min="9260" max="9472" width="10" style="109"/>
    <col min="9473" max="9473" width="9.109375" style="109" customWidth="1"/>
    <col min="9474" max="9474" width="52.21875" style="109" customWidth="1"/>
    <col min="9475" max="9475" width="7.77734375" style="109" customWidth="1"/>
    <col min="9476" max="9476" width="14.33203125" style="109" customWidth="1"/>
    <col min="9477" max="9477" width="10.88671875" style="109" customWidth="1"/>
    <col min="9478" max="9478" width="13.6640625" style="109" customWidth="1"/>
    <col min="9479" max="9479" width="10.88671875" style="109" customWidth="1"/>
    <col min="9480" max="9480" width="16.21875" style="109" bestFit="1" customWidth="1"/>
    <col min="9481" max="9481" width="12.44140625" style="109" bestFit="1" customWidth="1"/>
    <col min="9482" max="9482" width="10.44140625" style="109" bestFit="1" customWidth="1"/>
    <col min="9483" max="9487" width="12.21875" style="109" bestFit="1" customWidth="1"/>
    <col min="9488" max="9488" width="10.44140625" style="109" bestFit="1" customWidth="1"/>
    <col min="9489" max="9490" width="11.77734375" style="109" bestFit="1" customWidth="1"/>
    <col min="9491" max="9491" width="11.21875" style="109" bestFit="1" customWidth="1"/>
    <col min="9492" max="9492" width="12.44140625" style="109" bestFit="1" customWidth="1"/>
    <col min="9493" max="9515" width="0" style="109" hidden="1" customWidth="1"/>
    <col min="9516" max="9728" width="10" style="109"/>
    <col min="9729" max="9729" width="9.109375" style="109" customWidth="1"/>
    <col min="9730" max="9730" width="52.21875" style="109" customWidth="1"/>
    <col min="9731" max="9731" width="7.77734375" style="109" customWidth="1"/>
    <col min="9732" max="9732" width="14.33203125" style="109" customWidth="1"/>
    <col min="9733" max="9733" width="10.88671875" style="109" customWidth="1"/>
    <col min="9734" max="9734" width="13.6640625" style="109" customWidth="1"/>
    <col min="9735" max="9735" width="10.88671875" style="109" customWidth="1"/>
    <col min="9736" max="9736" width="16.21875" style="109" bestFit="1" customWidth="1"/>
    <col min="9737" max="9737" width="12.44140625" style="109" bestFit="1" customWidth="1"/>
    <col min="9738" max="9738" width="10.44140625" style="109" bestFit="1" customWidth="1"/>
    <col min="9739" max="9743" width="12.21875" style="109" bestFit="1" customWidth="1"/>
    <col min="9744" max="9744" width="10.44140625" style="109" bestFit="1" customWidth="1"/>
    <col min="9745" max="9746" width="11.77734375" style="109" bestFit="1" customWidth="1"/>
    <col min="9747" max="9747" width="11.21875" style="109" bestFit="1" customWidth="1"/>
    <col min="9748" max="9748" width="12.44140625" style="109" bestFit="1" customWidth="1"/>
    <col min="9749" max="9771" width="0" style="109" hidden="1" customWidth="1"/>
    <col min="9772" max="9984" width="10" style="109"/>
    <col min="9985" max="9985" width="9.109375" style="109" customWidth="1"/>
    <col min="9986" max="9986" width="52.21875" style="109" customWidth="1"/>
    <col min="9987" max="9987" width="7.77734375" style="109" customWidth="1"/>
    <col min="9988" max="9988" width="14.33203125" style="109" customWidth="1"/>
    <col min="9989" max="9989" width="10.88671875" style="109" customWidth="1"/>
    <col min="9990" max="9990" width="13.6640625" style="109" customWidth="1"/>
    <col min="9991" max="9991" width="10.88671875" style="109" customWidth="1"/>
    <col min="9992" max="9992" width="16.21875" style="109" bestFit="1" customWidth="1"/>
    <col min="9993" max="9993" width="12.44140625" style="109" bestFit="1" customWidth="1"/>
    <col min="9994" max="9994" width="10.44140625" style="109" bestFit="1" customWidth="1"/>
    <col min="9995" max="9999" width="12.21875" style="109" bestFit="1" customWidth="1"/>
    <col min="10000" max="10000" width="10.44140625" style="109" bestFit="1" customWidth="1"/>
    <col min="10001" max="10002" width="11.77734375" style="109" bestFit="1" customWidth="1"/>
    <col min="10003" max="10003" width="11.21875" style="109" bestFit="1" customWidth="1"/>
    <col min="10004" max="10004" width="12.44140625" style="109" bestFit="1" customWidth="1"/>
    <col min="10005" max="10027" width="0" style="109" hidden="1" customWidth="1"/>
    <col min="10028" max="10240" width="10" style="109"/>
    <col min="10241" max="10241" width="9.109375" style="109" customWidth="1"/>
    <col min="10242" max="10242" width="52.21875" style="109" customWidth="1"/>
    <col min="10243" max="10243" width="7.77734375" style="109" customWidth="1"/>
    <col min="10244" max="10244" width="14.33203125" style="109" customWidth="1"/>
    <col min="10245" max="10245" width="10.88671875" style="109" customWidth="1"/>
    <col min="10246" max="10246" width="13.6640625" style="109" customWidth="1"/>
    <col min="10247" max="10247" width="10.88671875" style="109" customWidth="1"/>
    <col min="10248" max="10248" width="16.21875" style="109" bestFit="1" customWidth="1"/>
    <col min="10249" max="10249" width="12.44140625" style="109" bestFit="1" customWidth="1"/>
    <col min="10250" max="10250" width="10.44140625" style="109" bestFit="1" customWidth="1"/>
    <col min="10251" max="10255" width="12.21875" style="109" bestFit="1" customWidth="1"/>
    <col min="10256" max="10256" width="10.44140625" style="109" bestFit="1" customWidth="1"/>
    <col min="10257" max="10258" width="11.77734375" style="109" bestFit="1" customWidth="1"/>
    <col min="10259" max="10259" width="11.21875" style="109" bestFit="1" customWidth="1"/>
    <col min="10260" max="10260" width="12.44140625" style="109" bestFit="1" customWidth="1"/>
    <col min="10261" max="10283" width="0" style="109" hidden="1" customWidth="1"/>
    <col min="10284" max="10496" width="10" style="109"/>
    <col min="10497" max="10497" width="9.109375" style="109" customWidth="1"/>
    <col min="10498" max="10498" width="52.21875" style="109" customWidth="1"/>
    <col min="10499" max="10499" width="7.77734375" style="109" customWidth="1"/>
    <col min="10500" max="10500" width="14.33203125" style="109" customWidth="1"/>
    <col min="10501" max="10501" width="10.88671875" style="109" customWidth="1"/>
    <col min="10502" max="10502" width="13.6640625" style="109" customWidth="1"/>
    <col min="10503" max="10503" width="10.88671875" style="109" customWidth="1"/>
    <col min="10504" max="10504" width="16.21875" style="109" bestFit="1" customWidth="1"/>
    <col min="10505" max="10505" width="12.44140625" style="109" bestFit="1" customWidth="1"/>
    <col min="10506" max="10506" width="10.44140625" style="109" bestFit="1" customWidth="1"/>
    <col min="10507" max="10511" width="12.21875" style="109" bestFit="1" customWidth="1"/>
    <col min="10512" max="10512" width="10.44140625" style="109" bestFit="1" customWidth="1"/>
    <col min="10513" max="10514" width="11.77734375" style="109" bestFit="1" customWidth="1"/>
    <col min="10515" max="10515" width="11.21875" style="109" bestFit="1" customWidth="1"/>
    <col min="10516" max="10516" width="12.44140625" style="109" bestFit="1" customWidth="1"/>
    <col min="10517" max="10539" width="0" style="109" hidden="1" customWidth="1"/>
    <col min="10540" max="10752" width="10" style="109"/>
    <col min="10753" max="10753" width="9.109375" style="109" customWidth="1"/>
    <col min="10754" max="10754" width="52.21875" style="109" customWidth="1"/>
    <col min="10755" max="10755" width="7.77734375" style="109" customWidth="1"/>
    <col min="10756" max="10756" width="14.33203125" style="109" customWidth="1"/>
    <col min="10757" max="10757" width="10.88671875" style="109" customWidth="1"/>
    <col min="10758" max="10758" width="13.6640625" style="109" customWidth="1"/>
    <col min="10759" max="10759" width="10.88671875" style="109" customWidth="1"/>
    <col min="10760" max="10760" width="16.21875" style="109" bestFit="1" customWidth="1"/>
    <col min="10761" max="10761" width="12.44140625" style="109" bestFit="1" customWidth="1"/>
    <col min="10762" max="10762" width="10.44140625" style="109" bestFit="1" customWidth="1"/>
    <col min="10763" max="10767" width="12.21875" style="109" bestFit="1" customWidth="1"/>
    <col min="10768" max="10768" width="10.44140625" style="109" bestFit="1" customWidth="1"/>
    <col min="10769" max="10770" width="11.77734375" style="109" bestFit="1" customWidth="1"/>
    <col min="10771" max="10771" width="11.21875" style="109" bestFit="1" customWidth="1"/>
    <col min="10772" max="10772" width="12.44140625" style="109" bestFit="1" customWidth="1"/>
    <col min="10773" max="10795" width="0" style="109" hidden="1" customWidth="1"/>
    <col min="10796" max="11008" width="10" style="109"/>
    <col min="11009" max="11009" width="9.109375" style="109" customWidth="1"/>
    <col min="11010" max="11010" width="52.21875" style="109" customWidth="1"/>
    <col min="11011" max="11011" width="7.77734375" style="109" customWidth="1"/>
    <col min="11012" max="11012" width="14.33203125" style="109" customWidth="1"/>
    <col min="11013" max="11013" width="10.88671875" style="109" customWidth="1"/>
    <col min="11014" max="11014" width="13.6640625" style="109" customWidth="1"/>
    <col min="11015" max="11015" width="10.88671875" style="109" customWidth="1"/>
    <col min="11016" max="11016" width="16.21875" style="109" bestFit="1" customWidth="1"/>
    <col min="11017" max="11017" width="12.44140625" style="109" bestFit="1" customWidth="1"/>
    <col min="11018" max="11018" width="10.44140625" style="109" bestFit="1" customWidth="1"/>
    <col min="11019" max="11023" width="12.21875" style="109" bestFit="1" customWidth="1"/>
    <col min="11024" max="11024" width="10.44140625" style="109" bestFit="1" customWidth="1"/>
    <col min="11025" max="11026" width="11.77734375" style="109" bestFit="1" customWidth="1"/>
    <col min="11027" max="11027" width="11.21875" style="109" bestFit="1" customWidth="1"/>
    <col min="11028" max="11028" width="12.44140625" style="109" bestFit="1" customWidth="1"/>
    <col min="11029" max="11051" width="0" style="109" hidden="1" customWidth="1"/>
    <col min="11052" max="11264" width="10" style="109"/>
    <col min="11265" max="11265" width="9.109375" style="109" customWidth="1"/>
    <col min="11266" max="11266" width="52.21875" style="109" customWidth="1"/>
    <col min="11267" max="11267" width="7.77734375" style="109" customWidth="1"/>
    <col min="11268" max="11268" width="14.33203125" style="109" customWidth="1"/>
    <col min="11269" max="11269" width="10.88671875" style="109" customWidth="1"/>
    <col min="11270" max="11270" width="13.6640625" style="109" customWidth="1"/>
    <col min="11271" max="11271" width="10.88671875" style="109" customWidth="1"/>
    <col min="11272" max="11272" width="16.21875" style="109" bestFit="1" customWidth="1"/>
    <col min="11273" max="11273" width="12.44140625" style="109" bestFit="1" customWidth="1"/>
    <col min="11274" max="11274" width="10.44140625" style="109" bestFit="1" customWidth="1"/>
    <col min="11275" max="11279" width="12.21875" style="109" bestFit="1" customWidth="1"/>
    <col min="11280" max="11280" width="10.44140625" style="109" bestFit="1" customWidth="1"/>
    <col min="11281" max="11282" width="11.77734375" style="109" bestFit="1" customWidth="1"/>
    <col min="11283" max="11283" width="11.21875" style="109" bestFit="1" customWidth="1"/>
    <col min="11284" max="11284" width="12.44140625" style="109" bestFit="1" customWidth="1"/>
    <col min="11285" max="11307" width="0" style="109" hidden="1" customWidth="1"/>
    <col min="11308" max="11520" width="10" style="109"/>
    <col min="11521" max="11521" width="9.109375" style="109" customWidth="1"/>
    <col min="11522" max="11522" width="52.21875" style="109" customWidth="1"/>
    <col min="11523" max="11523" width="7.77734375" style="109" customWidth="1"/>
    <col min="11524" max="11524" width="14.33203125" style="109" customWidth="1"/>
    <col min="11525" max="11525" width="10.88671875" style="109" customWidth="1"/>
    <col min="11526" max="11526" width="13.6640625" style="109" customWidth="1"/>
    <col min="11527" max="11527" width="10.88671875" style="109" customWidth="1"/>
    <col min="11528" max="11528" width="16.21875" style="109" bestFit="1" customWidth="1"/>
    <col min="11529" max="11529" width="12.44140625" style="109" bestFit="1" customWidth="1"/>
    <col min="11530" max="11530" width="10.44140625" style="109" bestFit="1" customWidth="1"/>
    <col min="11531" max="11535" width="12.21875" style="109" bestFit="1" customWidth="1"/>
    <col min="11536" max="11536" width="10.44140625" style="109" bestFit="1" customWidth="1"/>
    <col min="11537" max="11538" width="11.77734375" style="109" bestFit="1" customWidth="1"/>
    <col min="11539" max="11539" width="11.21875" style="109" bestFit="1" customWidth="1"/>
    <col min="11540" max="11540" width="12.44140625" style="109" bestFit="1" customWidth="1"/>
    <col min="11541" max="11563" width="0" style="109" hidden="1" customWidth="1"/>
    <col min="11564" max="11776" width="10" style="109"/>
    <col min="11777" max="11777" width="9.109375" style="109" customWidth="1"/>
    <col min="11778" max="11778" width="52.21875" style="109" customWidth="1"/>
    <col min="11779" max="11779" width="7.77734375" style="109" customWidth="1"/>
    <col min="11780" max="11780" width="14.33203125" style="109" customWidth="1"/>
    <col min="11781" max="11781" width="10.88671875" style="109" customWidth="1"/>
    <col min="11782" max="11782" width="13.6640625" style="109" customWidth="1"/>
    <col min="11783" max="11783" width="10.88671875" style="109" customWidth="1"/>
    <col min="11784" max="11784" width="16.21875" style="109" bestFit="1" customWidth="1"/>
    <col min="11785" max="11785" width="12.44140625" style="109" bestFit="1" customWidth="1"/>
    <col min="11786" max="11786" width="10.44140625" style="109" bestFit="1" customWidth="1"/>
    <col min="11787" max="11791" width="12.21875" style="109" bestFit="1" customWidth="1"/>
    <col min="11792" max="11792" width="10.44140625" style="109" bestFit="1" customWidth="1"/>
    <col min="11793" max="11794" width="11.77734375" style="109" bestFit="1" customWidth="1"/>
    <col min="11795" max="11795" width="11.21875" style="109" bestFit="1" customWidth="1"/>
    <col min="11796" max="11796" width="12.44140625" style="109" bestFit="1" customWidth="1"/>
    <col min="11797" max="11819" width="0" style="109" hidden="1" customWidth="1"/>
    <col min="11820" max="12032" width="10" style="109"/>
    <col min="12033" max="12033" width="9.109375" style="109" customWidth="1"/>
    <col min="12034" max="12034" width="52.21875" style="109" customWidth="1"/>
    <col min="12035" max="12035" width="7.77734375" style="109" customWidth="1"/>
    <col min="12036" max="12036" width="14.33203125" style="109" customWidth="1"/>
    <col min="12037" max="12037" width="10.88671875" style="109" customWidth="1"/>
    <col min="12038" max="12038" width="13.6640625" style="109" customWidth="1"/>
    <col min="12039" max="12039" width="10.88671875" style="109" customWidth="1"/>
    <col min="12040" max="12040" width="16.21875" style="109" bestFit="1" customWidth="1"/>
    <col min="12041" max="12041" width="12.44140625" style="109" bestFit="1" customWidth="1"/>
    <col min="12042" max="12042" width="10.44140625" style="109" bestFit="1" customWidth="1"/>
    <col min="12043" max="12047" width="12.21875" style="109" bestFit="1" customWidth="1"/>
    <col min="12048" max="12048" width="10.44140625" style="109" bestFit="1" customWidth="1"/>
    <col min="12049" max="12050" width="11.77734375" style="109" bestFit="1" customWidth="1"/>
    <col min="12051" max="12051" width="11.21875" style="109" bestFit="1" customWidth="1"/>
    <col min="12052" max="12052" width="12.44140625" style="109" bestFit="1" customWidth="1"/>
    <col min="12053" max="12075" width="0" style="109" hidden="1" customWidth="1"/>
    <col min="12076" max="12288" width="10" style="109"/>
    <col min="12289" max="12289" width="9.109375" style="109" customWidth="1"/>
    <col min="12290" max="12290" width="52.21875" style="109" customWidth="1"/>
    <col min="12291" max="12291" width="7.77734375" style="109" customWidth="1"/>
    <col min="12292" max="12292" width="14.33203125" style="109" customWidth="1"/>
    <col min="12293" max="12293" width="10.88671875" style="109" customWidth="1"/>
    <col min="12294" max="12294" width="13.6640625" style="109" customWidth="1"/>
    <col min="12295" max="12295" width="10.88671875" style="109" customWidth="1"/>
    <col min="12296" max="12296" width="16.21875" style="109" bestFit="1" customWidth="1"/>
    <col min="12297" max="12297" width="12.44140625" style="109" bestFit="1" customWidth="1"/>
    <col min="12298" max="12298" width="10.44140625" style="109" bestFit="1" customWidth="1"/>
    <col min="12299" max="12303" width="12.21875" style="109" bestFit="1" customWidth="1"/>
    <col min="12304" max="12304" width="10.44140625" style="109" bestFit="1" customWidth="1"/>
    <col min="12305" max="12306" width="11.77734375" style="109" bestFit="1" customWidth="1"/>
    <col min="12307" max="12307" width="11.21875" style="109" bestFit="1" customWidth="1"/>
    <col min="12308" max="12308" width="12.44140625" style="109" bestFit="1" customWidth="1"/>
    <col min="12309" max="12331" width="0" style="109" hidden="1" customWidth="1"/>
    <col min="12332" max="12544" width="10" style="109"/>
    <col min="12545" max="12545" width="9.109375" style="109" customWidth="1"/>
    <col min="12546" max="12546" width="52.21875" style="109" customWidth="1"/>
    <col min="12547" max="12547" width="7.77734375" style="109" customWidth="1"/>
    <col min="12548" max="12548" width="14.33203125" style="109" customWidth="1"/>
    <col min="12549" max="12549" width="10.88671875" style="109" customWidth="1"/>
    <col min="12550" max="12550" width="13.6640625" style="109" customWidth="1"/>
    <col min="12551" max="12551" width="10.88671875" style="109" customWidth="1"/>
    <col min="12552" max="12552" width="16.21875" style="109" bestFit="1" customWidth="1"/>
    <col min="12553" max="12553" width="12.44140625" style="109" bestFit="1" customWidth="1"/>
    <col min="12554" max="12554" width="10.44140625" style="109" bestFit="1" customWidth="1"/>
    <col min="12555" max="12559" width="12.21875" style="109" bestFit="1" customWidth="1"/>
    <col min="12560" max="12560" width="10.44140625" style="109" bestFit="1" customWidth="1"/>
    <col min="12561" max="12562" width="11.77734375" style="109" bestFit="1" customWidth="1"/>
    <col min="12563" max="12563" width="11.21875" style="109" bestFit="1" customWidth="1"/>
    <col min="12564" max="12564" width="12.44140625" style="109" bestFit="1" customWidth="1"/>
    <col min="12565" max="12587" width="0" style="109" hidden="1" customWidth="1"/>
    <col min="12588" max="12800" width="10" style="109"/>
    <col min="12801" max="12801" width="9.109375" style="109" customWidth="1"/>
    <col min="12802" max="12802" width="52.21875" style="109" customWidth="1"/>
    <col min="12803" max="12803" width="7.77734375" style="109" customWidth="1"/>
    <col min="12804" max="12804" width="14.33203125" style="109" customWidth="1"/>
    <col min="12805" max="12805" width="10.88671875" style="109" customWidth="1"/>
    <col min="12806" max="12806" width="13.6640625" style="109" customWidth="1"/>
    <col min="12807" max="12807" width="10.88671875" style="109" customWidth="1"/>
    <col min="12808" max="12808" width="16.21875" style="109" bestFit="1" customWidth="1"/>
    <col min="12809" max="12809" width="12.44140625" style="109" bestFit="1" customWidth="1"/>
    <col min="12810" max="12810" width="10.44140625" style="109" bestFit="1" customWidth="1"/>
    <col min="12811" max="12815" width="12.21875" style="109" bestFit="1" customWidth="1"/>
    <col min="12816" max="12816" width="10.44140625" style="109" bestFit="1" customWidth="1"/>
    <col min="12817" max="12818" width="11.77734375" style="109" bestFit="1" customWidth="1"/>
    <col min="12819" max="12819" width="11.21875" style="109" bestFit="1" customWidth="1"/>
    <col min="12820" max="12820" width="12.44140625" style="109" bestFit="1" customWidth="1"/>
    <col min="12821" max="12843" width="0" style="109" hidden="1" customWidth="1"/>
    <col min="12844" max="13056" width="10" style="109"/>
    <col min="13057" max="13057" width="9.109375" style="109" customWidth="1"/>
    <col min="13058" max="13058" width="52.21875" style="109" customWidth="1"/>
    <col min="13059" max="13059" width="7.77734375" style="109" customWidth="1"/>
    <col min="13060" max="13060" width="14.33203125" style="109" customWidth="1"/>
    <col min="13061" max="13061" width="10.88671875" style="109" customWidth="1"/>
    <col min="13062" max="13062" width="13.6640625" style="109" customWidth="1"/>
    <col min="13063" max="13063" width="10.88671875" style="109" customWidth="1"/>
    <col min="13064" max="13064" width="16.21875" style="109" bestFit="1" customWidth="1"/>
    <col min="13065" max="13065" width="12.44140625" style="109" bestFit="1" customWidth="1"/>
    <col min="13066" max="13066" width="10.44140625" style="109" bestFit="1" customWidth="1"/>
    <col min="13067" max="13071" width="12.21875" style="109" bestFit="1" customWidth="1"/>
    <col min="13072" max="13072" width="10.44140625" style="109" bestFit="1" customWidth="1"/>
    <col min="13073" max="13074" width="11.77734375" style="109" bestFit="1" customWidth="1"/>
    <col min="13075" max="13075" width="11.21875" style="109" bestFit="1" customWidth="1"/>
    <col min="13076" max="13076" width="12.44140625" style="109" bestFit="1" customWidth="1"/>
    <col min="13077" max="13099" width="0" style="109" hidden="1" customWidth="1"/>
    <col min="13100" max="13312" width="10" style="109"/>
    <col min="13313" max="13313" width="9.109375" style="109" customWidth="1"/>
    <col min="13314" max="13314" width="52.21875" style="109" customWidth="1"/>
    <col min="13315" max="13315" width="7.77734375" style="109" customWidth="1"/>
    <col min="13316" max="13316" width="14.33203125" style="109" customWidth="1"/>
    <col min="13317" max="13317" width="10.88671875" style="109" customWidth="1"/>
    <col min="13318" max="13318" width="13.6640625" style="109" customWidth="1"/>
    <col min="13319" max="13319" width="10.88671875" style="109" customWidth="1"/>
    <col min="13320" max="13320" width="16.21875" style="109" bestFit="1" customWidth="1"/>
    <col min="13321" max="13321" width="12.44140625" style="109" bestFit="1" customWidth="1"/>
    <col min="13322" max="13322" width="10.44140625" style="109" bestFit="1" customWidth="1"/>
    <col min="13323" max="13327" width="12.21875" style="109" bestFit="1" customWidth="1"/>
    <col min="13328" max="13328" width="10.44140625" style="109" bestFit="1" customWidth="1"/>
    <col min="13329" max="13330" width="11.77734375" style="109" bestFit="1" customWidth="1"/>
    <col min="13331" max="13331" width="11.21875" style="109" bestFit="1" customWidth="1"/>
    <col min="13332" max="13332" width="12.44140625" style="109" bestFit="1" customWidth="1"/>
    <col min="13333" max="13355" width="0" style="109" hidden="1" customWidth="1"/>
    <col min="13356" max="13568" width="10" style="109"/>
    <col min="13569" max="13569" width="9.109375" style="109" customWidth="1"/>
    <col min="13570" max="13570" width="52.21875" style="109" customWidth="1"/>
    <col min="13571" max="13571" width="7.77734375" style="109" customWidth="1"/>
    <col min="13572" max="13572" width="14.33203125" style="109" customWidth="1"/>
    <col min="13573" max="13573" width="10.88671875" style="109" customWidth="1"/>
    <col min="13574" max="13574" width="13.6640625" style="109" customWidth="1"/>
    <col min="13575" max="13575" width="10.88671875" style="109" customWidth="1"/>
    <col min="13576" max="13576" width="16.21875" style="109" bestFit="1" customWidth="1"/>
    <col min="13577" max="13577" width="12.44140625" style="109" bestFit="1" customWidth="1"/>
    <col min="13578" max="13578" width="10.44140625" style="109" bestFit="1" customWidth="1"/>
    <col min="13579" max="13583" width="12.21875" style="109" bestFit="1" customWidth="1"/>
    <col min="13584" max="13584" width="10.44140625" style="109" bestFit="1" customWidth="1"/>
    <col min="13585" max="13586" width="11.77734375" style="109" bestFit="1" customWidth="1"/>
    <col min="13587" max="13587" width="11.21875" style="109" bestFit="1" customWidth="1"/>
    <col min="13588" max="13588" width="12.44140625" style="109" bestFit="1" customWidth="1"/>
    <col min="13589" max="13611" width="0" style="109" hidden="1" customWidth="1"/>
    <col min="13612" max="13824" width="10" style="109"/>
    <col min="13825" max="13825" width="9.109375" style="109" customWidth="1"/>
    <col min="13826" max="13826" width="52.21875" style="109" customWidth="1"/>
    <col min="13827" max="13827" width="7.77734375" style="109" customWidth="1"/>
    <col min="13828" max="13828" width="14.33203125" style="109" customWidth="1"/>
    <col min="13829" max="13829" width="10.88671875" style="109" customWidth="1"/>
    <col min="13830" max="13830" width="13.6640625" style="109" customWidth="1"/>
    <col min="13831" max="13831" width="10.88671875" style="109" customWidth="1"/>
    <col min="13832" max="13832" width="16.21875" style="109" bestFit="1" customWidth="1"/>
    <col min="13833" max="13833" width="12.44140625" style="109" bestFit="1" customWidth="1"/>
    <col min="13834" max="13834" width="10.44140625" style="109" bestFit="1" customWidth="1"/>
    <col min="13835" max="13839" width="12.21875" style="109" bestFit="1" customWidth="1"/>
    <col min="13840" max="13840" width="10.44140625" style="109" bestFit="1" customWidth="1"/>
    <col min="13841" max="13842" width="11.77734375" style="109" bestFit="1" customWidth="1"/>
    <col min="13843" max="13843" width="11.21875" style="109" bestFit="1" customWidth="1"/>
    <col min="13844" max="13844" width="12.44140625" style="109" bestFit="1" customWidth="1"/>
    <col min="13845" max="13867" width="0" style="109" hidden="1" customWidth="1"/>
    <col min="13868" max="14080" width="10" style="109"/>
    <col min="14081" max="14081" width="9.109375" style="109" customWidth="1"/>
    <col min="14082" max="14082" width="52.21875" style="109" customWidth="1"/>
    <col min="14083" max="14083" width="7.77734375" style="109" customWidth="1"/>
    <col min="14084" max="14084" width="14.33203125" style="109" customWidth="1"/>
    <col min="14085" max="14085" width="10.88671875" style="109" customWidth="1"/>
    <col min="14086" max="14086" width="13.6640625" style="109" customWidth="1"/>
    <col min="14087" max="14087" width="10.88671875" style="109" customWidth="1"/>
    <col min="14088" max="14088" width="16.21875" style="109" bestFit="1" customWidth="1"/>
    <col min="14089" max="14089" width="12.44140625" style="109" bestFit="1" customWidth="1"/>
    <col min="14090" max="14090" width="10.44140625" style="109" bestFit="1" customWidth="1"/>
    <col min="14091" max="14095" width="12.21875" style="109" bestFit="1" customWidth="1"/>
    <col min="14096" max="14096" width="10.44140625" style="109" bestFit="1" customWidth="1"/>
    <col min="14097" max="14098" width="11.77734375" style="109" bestFit="1" customWidth="1"/>
    <col min="14099" max="14099" width="11.21875" style="109" bestFit="1" customWidth="1"/>
    <col min="14100" max="14100" width="12.44140625" style="109" bestFit="1" customWidth="1"/>
    <col min="14101" max="14123" width="0" style="109" hidden="1" customWidth="1"/>
    <col min="14124" max="14336" width="10" style="109"/>
    <col min="14337" max="14337" width="9.109375" style="109" customWidth="1"/>
    <col min="14338" max="14338" width="52.21875" style="109" customWidth="1"/>
    <col min="14339" max="14339" width="7.77734375" style="109" customWidth="1"/>
    <col min="14340" max="14340" width="14.33203125" style="109" customWidth="1"/>
    <col min="14341" max="14341" width="10.88671875" style="109" customWidth="1"/>
    <col min="14342" max="14342" width="13.6640625" style="109" customWidth="1"/>
    <col min="14343" max="14343" width="10.88671875" style="109" customWidth="1"/>
    <col min="14344" max="14344" width="16.21875" style="109" bestFit="1" customWidth="1"/>
    <col min="14345" max="14345" width="12.44140625" style="109" bestFit="1" customWidth="1"/>
    <col min="14346" max="14346" width="10.44140625" style="109" bestFit="1" customWidth="1"/>
    <col min="14347" max="14351" width="12.21875" style="109" bestFit="1" customWidth="1"/>
    <col min="14352" max="14352" width="10.44140625" style="109" bestFit="1" customWidth="1"/>
    <col min="14353" max="14354" width="11.77734375" style="109" bestFit="1" customWidth="1"/>
    <col min="14355" max="14355" width="11.21875" style="109" bestFit="1" customWidth="1"/>
    <col min="14356" max="14356" width="12.44140625" style="109" bestFit="1" customWidth="1"/>
    <col min="14357" max="14379" width="0" style="109" hidden="1" customWidth="1"/>
    <col min="14380" max="14592" width="10" style="109"/>
    <col min="14593" max="14593" width="9.109375" style="109" customWidth="1"/>
    <col min="14594" max="14594" width="52.21875" style="109" customWidth="1"/>
    <col min="14595" max="14595" width="7.77734375" style="109" customWidth="1"/>
    <col min="14596" max="14596" width="14.33203125" style="109" customWidth="1"/>
    <col min="14597" max="14597" width="10.88671875" style="109" customWidth="1"/>
    <col min="14598" max="14598" width="13.6640625" style="109" customWidth="1"/>
    <col min="14599" max="14599" width="10.88671875" style="109" customWidth="1"/>
    <col min="14600" max="14600" width="16.21875" style="109" bestFit="1" customWidth="1"/>
    <col min="14601" max="14601" width="12.44140625" style="109" bestFit="1" customWidth="1"/>
    <col min="14602" max="14602" width="10.44140625" style="109" bestFit="1" customWidth="1"/>
    <col min="14603" max="14607" width="12.21875" style="109" bestFit="1" customWidth="1"/>
    <col min="14608" max="14608" width="10.44140625" style="109" bestFit="1" customWidth="1"/>
    <col min="14609" max="14610" width="11.77734375" style="109" bestFit="1" customWidth="1"/>
    <col min="14611" max="14611" width="11.21875" style="109" bestFit="1" customWidth="1"/>
    <col min="14612" max="14612" width="12.44140625" style="109" bestFit="1" customWidth="1"/>
    <col min="14613" max="14635" width="0" style="109" hidden="1" customWidth="1"/>
    <col min="14636" max="14848" width="10" style="109"/>
    <col min="14849" max="14849" width="9.109375" style="109" customWidth="1"/>
    <col min="14850" max="14850" width="52.21875" style="109" customWidth="1"/>
    <col min="14851" max="14851" width="7.77734375" style="109" customWidth="1"/>
    <col min="14852" max="14852" width="14.33203125" style="109" customWidth="1"/>
    <col min="14853" max="14853" width="10.88671875" style="109" customWidth="1"/>
    <col min="14854" max="14854" width="13.6640625" style="109" customWidth="1"/>
    <col min="14855" max="14855" width="10.88671875" style="109" customWidth="1"/>
    <col min="14856" max="14856" width="16.21875" style="109" bestFit="1" customWidth="1"/>
    <col min="14857" max="14857" width="12.44140625" style="109" bestFit="1" customWidth="1"/>
    <col min="14858" max="14858" width="10.44140625" style="109" bestFit="1" customWidth="1"/>
    <col min="14859" max="14863" width="12.21875" style="109" bestFit="1" customWidth="1"/>
    <col min="14864" max="14864" width="10.44140625" style="109" bestFit="1" customWidth="1"/>
    <col min="14865" max="14866" width="11.77734375" style="109" bestFit="1" customWidth="1"/>
    <col min="14867" max="14867" width="11.21875" style="109" bestFit="1" customWidth="1"/>
    <col min="14868" max="14868" width="12.44140625" style="109" bestFit="1" customWidth="1"/>
    <col min="14869" max="14891" width="0" style="109" hidden="1" customWidth="1"/>
    <col min="14892" max="15104" width="10" style="109"/>
    <col min="15105" max="15105" width="9.109375" style="109" customWidth="1"/>
    <col min="15106" max="15106" width="52.21875" style="109" customWidth="1"/>
    <col min="15107" max="15107" width="7.77734375" style="109" customWidth="1"/>
    <col min="15108" max="15108" width="14.33203125" style="109" customWidth="1"/>
    <col min="15109" max="15109" width="10.88671875" style="109" customWidth="1"/>
    <col min="15110" max="15110" width="13.6640625" style="109" customWidth="1"/>
    <col min="15111" max="15111" width="10.88671875" style="109" customWidth="1"/>
    <col min="15112" max="15112" width="16.21875" style="109" bestFit="1" customWidth="1"/>
    <col min="15113" max="15113" width="12.44140625" style="109" bestFit="1" customWidth="1"/>
    <col min="15114" max="15114" width="10.44140625" style="109" bestFit="1" customWidth="1"/>
    <col min="15115" max="15119" width="12.21875" style="109" bestFit="1" customWidth="1"/>
    <col min="15120" max="15120" width="10.44140625" style="109" bestFit="1" customWidth="1"/>
    <col min="15121" max="15122" width="11.77734375" style="109" bestFit="1" customWidth="1"/>
    <col min="15123" max="15123" width="11.21875" style="109" bestFit="1" customWidth="1"/>
    <col min="15124" max="15124" width="12.44140625" style="109" bestFit="1" customWidth="1"/>
    <col min="15125" max="15147" width="0" style="109" hidden="1" customWidth="1"/>
    <col min="15148" max="15360" width="10" style="109"/>
    <col min="15361" max="15361" width="9.109375" style="109" customWidth="1"/>
    <col min="15362" max="15362" width="52.21875" style="109" customWidth="1"/>
    <col min="15363" max="15363" width="7.77734375" style="109" customWidth="1"/>
    <col min="15364" max="15364" width="14.33203125" style="109" customWidth="1"/>
    <col min="15365" max="15365" width="10.88671875" style="109" customWidth="1"/>
    <col min="15366" max="15366" width="13.6640625" style="109" customWidth="1"/>
    <col min="15367" max="15367" width="10.88671875" style="109" customWidth="1"/>
    <col min="15368" max="15368" width="16.21875" style="109" bestFit="1" customWidth="1"/>
    <col min="15369" max="15369" width="12.44140625" style="109" bestFit="1" customWidth="1"/>
    <col min="15370" max="15370" width="10.44140625" style="109" bestFit="1" customWidth="1"/>
    <col min="15371" max="15375" width="12.21875" style="109" bestFit="1" customWidth="1"/>
    <col min="15376" max="15376" width="10.44140625" style="109" bestFit="1" customWidth="1"/>
    <col min="15377" max="15378" width="11.77734375" style="109" bestFit="1" customWidth="1"/>
    <col min="15379" max="15379" width="11.21875" style="109" bestFit="1" customWidth="1"/>
    <col min="15380" max="15380" width="12.44140625" style="109" bestFit="1" customWidth="1"/>
    <col min="15381" max="15403" width="0" style="109" hidden="1" customWidth="1"/>
    <col min="15404" max="15616" width="10" style="109"/>
    <col min="15617" max="15617" width="9.109375" style="109" customWidth="1"/>
    <col min="15618" max="15618" width="52.21875" style="109" customWidth="1"/>
    <col min="15619" max="15619" width="7.77734375" style="109" customWidth="1"/>
    <col min="15620" max="15620" width="14.33203125" style="109" customWidth="1"/>
    <col min="15621" max="15621" width="10.88671875" style="109" customWidth="1"/>
    <col min="15622" max="15622" width="13.6640625" style="109" customWidth="1"/>
    <col min="15623" max="15623" width="10.88671875" style="109" customWidth="1"/>
    <col min="15624" max="15624" width="16.21875" style="109" bestFit="1" customWidth="1"/>
    <col min="15625" max="15625" width="12.44140625" style="109" bestFit="1" customWidth="1"/>
    <col min="15626" max="15626" width="10.44140625" style="109" bestFit="1" customWidth="1"/>
    <col min="15627" max="15631" width="12.21875" style="109" bestFit="1" customWidth="1"/>
    <col min="15632" max="15632" width="10.44140625" style="109" bestFit="1" customWidth="1"/>
    <col min="15633" max="15634" width="11.77734375" style="109" bestFit="1" customWidth="1"/>
    <col min="15635" max="15635" width="11.21875" style="109" bestFit="1" customWidth="1"/>
    <col min="15636" max="15636" width="12.44140625" style="109" bestFit="1" customWidth="1"/>
    <col min="15637" max="15659" width="0" style="109" hidden="1" customWidth="1"/>
    <col min="15660" max="15872" width="10" style="109"/>
    <col min="15873" max="15873" width="9.109375" style="109" customWidth="1"/>
    <col min="15874" max="15874" width="52.21875" style="109" customWidth="1"/>
    <col min="15875" max="15875" width="7.77734375" style="109" customWidth="1"/>
    <col min="15876" max="15876" width="14.33203125" style="109" customWidth="1"/>
    <col min="15877" max="15877" width="10.88671875" style="109" customWidth="1"/>
    <col min="15878" max="15878" width="13.6640625" style="109" customWidth="1"/>
    <col min="15879" max="15879" width="10.88671875" style="109" customWidth="1"/>
    <col min="15880" max="15880" width="16.21875" style="109" bestFit="1" customWidth="1"/>
    <col min="15881" max="15881" width="12.44140625" style="109" bestFit="1" customWidth="1"/>
    <col min="15882" max="15882" width="10.44140625" style="109" bestFit="1" customWidth="1"/>
    <col min="15883" max="15887" width="12.21875" style="109" bestFit="1" customWidth="1"/>
    <col min="15888" max="15888" width="10.44140625" style="109" bestFit="1" customWidth="1"/>
    <col min="15889" max="15890" width="11.77734375" style="109" bestFit="1" customWidth="1"/>
    <col min="15891" max="15891" width="11.21875" style="109" bestFit="1" customWidth="1"/>
    <col min="15892" max="15892" width="12.44140625" style="109" bestFit="1" customWidth="1"/>
    <col min="15893" max="15915" width="0" style="109" hidden="1" customWidth="1"/>
    <col min="15916" max="16128" width="10" style="109"/>
    <col min="16129" max="16129" width="9.109375" style="109" customWidth="1"/>
    <col min="16130" max="16130" width="52.21875" style="109" customWidth="1"/>
    <col min="16131" max="16131" width="7.77734375" style="109" customWidth="1"/>
    <col min="16132" max="16132" width="14.33203125" style="109" customWidth="1"/>
    <col min="16133" max="16133" width="10.88671875" style="109" customWidth="1"/>
    <col min="16134" max="16134" width="13.6640625" style="109" customWidth="1"/>
    <col min="16135" max="16135" width="10.88671875" style="109" customWidth="1"/>
    <col min="16136" max="16136" width="16.21875" style="109" bestFit="1" customWidth="1"/>
    <col min="16137" max="16137" width="12.44140625" style="109" bestFit="1" customWidth="1"/>
    <col min="16138" max="16138" width="10.44140625" style="109" bestFit="1" customWidth="1"/>
    <col min="16139" max="16143" width="12.21875" style="109" bestFit="1" customWidth="1"/>
    <col min="16144" max="16144" width="10.44140625" style="109" bestFit="1" customWidth="1"/>
    <col min="16145" max="16146" width="11.77734375" style="109" bestFit="1" customWidth="1"/>
    <col min="16147" max="16147" width="11.21875" style="109" bestFit="1" customWidth="1"/>
    <col min="16148" max="16148" width="12.44140625" style="109" bestFit="1" customWidth="1"/>
    <col min="16149" max="16171" width="0" style="109" hidden="1" customWidth="1"/>
    <col min="16172" max="16384" width="10" style="109"/>
  </cols>
  <sheetData>
    <row r="1" spans="1:43" ht="17.399999999999999">
      <c r="A1" s="108" t="s">
        <v>1684</v>
      </c>
    </row>
    <row r="2" spans="1:43" ht="29.25" customHeight="1">
      <c r="A2" s="506" t="s">
        <v>1685</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row>
    <row r="3" spans="1:43" ht="15.75" customHeight="1">
      <c r="A3" s="111"/>
      <c r="B3" s="112"/>
      <c r="C3" s="86"/>
      <c r="D3" s="113"/>
      <c r="E3" s="113"/>
      <c r="F3" s="113"/>
      <c r="G3" s="113"/>
      <c r="H3" s="112"/>
      <c r="P3" s="507" t="s">
        <v>1649</v>
      </c>
      <c r="Q3" s="507"/>
      <c r="R3" s="507"/>
      <c r="S3" s="507"/>
      <c r="T3" s="507"/>
      <c r="AM3" s="508" t="s">
        <v>1649</v>
      </c>
      <c r="AN3" s="508"/>
      <c r="AO3" s="508"/>
      <c r="AP3" s="508"/>
      <c r="AQ3" s="508"/>
    </row>
    <row r="4" spans="1:43" ht="22.5" customHeight="1">
      <c r="A4" s="509" t="s">
        <v>490</v>
      </c>
      <c r="B4" s="510" t="s">
        <v>630</v>
      </c>
      <c r="C4" s="510" t="s">
        <v>1650</v>
      </c>
      <c r="D4" s="512" t="s">
        <v>1686</v>
      </c>
      <c r="E4" s="512" t="s">
        <v>1666</v>
      </c>
      <c r="F4" s="512" t="s">
        <v>1687</v>
      </c>
      <c r="G4" s="512" t="s">
        <v>1666</v>
      </c>
      <c r="H4" s="492" t="s">
        <v>632</v>
      </c>
      <c r="I4" s="487" t="s">
        <v>1688</v>
      </c>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row>
    <row r="5" spans="1:43" s="114" customFormat="1" ht="47.4" customHeight="1">
      <c r="A5" s="509"/>
      <c r="B5" s="510"/>
      <c r="C5" s="511"/>
      <c r="D5" s="513"/>
      <c r="E5" s="513"/>
      <c r="F5" s="513"/>
      <c r="G5" s="513"/>
      <c r="H5" s="504"/>
      <c r="I5" s="32" t="s">
        <v>46</v>
      </c>
      <c r="J5" s="32" t="s">
        <v>175</v>
      </c>
      <c r="K5" s="32" t="s">
        <v>220</v>
      </c>
      <c r="L5" s="32" t="s">
        <v>290</v>
      </c>
      <c r="M5" s="32" t="s">
        <v>247</v>
      </c>
      <c r="N5" s="32" t="s">
        <v>289</v>
      </c>
      <c r="O5" s="32" t="s">
        <v>77</v>
      </c>
      <c r="P5" s="32" t="s">
        <v>232</v>
      </c>
      <c r="Q5" s="32" t="s">
        <v>234</v>
      </c>
      <c r="R5" s="32" t="s">
        <v>236</v>
      </c>
      <c r="S5" s="32" t="s">
        <v>243</v>
      </c>
      <c r="T5" s="32" t="s">
        <v>285</v>
      </c>
      <c r="U5" s="32" t="s">
        <v>1770</v>
      </c>
      <c r="V5" s="32" t="s">
        <v>1771</v>
      </c>
      <c r="W5" s="32" t="s">
        <v>1772</v>
      </c>
      <c r="X5" s="32" t="s">
        <v>1773</v>
      </c>
      <c r="Y5" s="32" t="s">
        <v>1774</v>
      </c>
      <c r="Z5" s="32" t="s">
        <v>1775</v>
      </c>
      <c r="AA5" s="32" t="s">
        <v>1776</v>
      </c>
      <c r="AB5" s="32" t="s">
        <v>1777</v>
      </c>
      <c r="AC5" s="32" t="s">
        <v>1778</v>
      </c>
      <c r="AD5" s="32" t="s">
        <v>1779</v>
      </c>
      <c r="AE5" s="32" t="s">
        <v>1780</v>
      </c>
      <c r="AF5" s="32" t="s">
        <v>1781</v>
      </c>
      <c r="AG5" s="32" t="s">
        <v>1782</v>
      </c>
      <c r="AH5" s="32" t="s">
        <v>1783</v>
      </c>
      <c r="AI5" s="32" t="s">
        <v>1784</v>
      </c>
      <c r="AJ5" s="32" t="s">
        <v>1785</v>
      </c>
      <c r="AK5" s="32" t="s">
        <v>1786</v>
      </c>
      <c r="AL5" s="32" t="s">
        <v>1787</v>
      </c>
      <c r="AM5" s="32" t="s">
        <v>1788</v>
      </c>
      <c r="AN5" s="32" t="s">
        <v>1789</v>
      </c>
      <c r="AO5" s="32" t="s">
        <v>1790</v>
      </c>
      <c r="AP5" s="32" t="s">
        <v>1791</v>
      </c>
      <c r="AQ5" s="32" t="s">
        <v>1792</v>
      </c>
    </row>
    <row r="6" spans="1:43" s="117" customFormat="1" ht="13.8">
      <c r="A6" s="115">
        <v>-1</v>
      </c>
      <c r="B6" s="115">
        <v>-2</v>
      </c>
      <c r="C6" s="115">
        <v>-3</v>
      </c>
      <c r="D6" s="116"/>
      <c r="E6" s="116"/>
      <c r="F6" s="116"/>
      <c r="G6" s="116"/>
      <c r="H6" s="115" t="s">
        <v>1689</v>
      </c>
      <c r="I6" s="115">
        <v>-7</v>
      </c>
      <c r="J6" s="115">
        <v>-8</v>
      </c>
      <c r="K6" s="115">
        <v>-9</v>
      </c>
      <c r="L6" s="115">
        <v>-10</v>
      </c>
      <c r="M6" s="115">
        <v>-11</v>
      </c>
      <c r="N6" s="115">
        <v>-12</v>
      </c>
      <c r="O6" s="115">
        <v>-13</v>
      </c>
      <c r="P6" s="115">
        <v>-14</v>
      </c>
      <c r="Q6" s="115">
        <v>-15</v>
      </c>
      <c r="R6" s="115">
        <v>-16</v>
      </c>
      <c r="S6" s="115">
        <v>-17</v>
      </c>
      <c r="T6" s="115">
        <v>-18</v>
      </c>
      <c r="U6" s="115">
        <v>-19</v>
      </c>
      <c r="V6" s="115">
        <v>-20</v>
      </c>
      <c r="W6" s="115">
        <v>-21</v>
      </c>
      <c r="X6" s="115">
        <v>-22</v>
      </c>
      <c r="Y6" s="115">
        <v>-23</v>
      </c>
      <c r="Z6" s="115">
        <v>-24</v>
      </c>
      <c r="AA6" s="115">
        <v>-25</v>
      </c>
      <c r="AB6" s="115">
        <v>-26</v>
      </c>
      <c r="AC6" s="115">
        <v>-27</v>
      </c>
      <c r="AD6" s="115">
        <v>-28</v>
      </c>
      <c r="AE6" s="115">
        <v>-29</v>
      </c>
      <c r="AF6" s="115">
        <v>-30</v>
      </c>
      <c r="AG6" s="115">
        <v>-31</v>
      </c>
      <c r="AH6" s="115">
        <v>-32</v>
      </c>
      <c r="AI6" s="115">
        <v>-33</v>
      </c>
      <c r="AJ6" s="115">
        <v>-34</v>
      </c>
      <c r="AK6" s="115">
        <v>-35</v>
      </c>
      <c r="AL6" s="115">
        <v>-36</v>
      </c>
      <c r="AM6" s="115">
        <v>-37</v>
      </c>
      <c r="AN6" s="115">
        <v>-38</v>
      </c>
      <c r="AO6" s="115">
        <v>-39</v>
      </c>
      <c r="AP6" s="115">
        <v>-40</v>
      </c>
      <c r="AQ6" s="115">
        <v>-41</v>
      </c>
    </row>
    <row r="7" spans="1:43" s="114" customFormat="1">
      <c r="A7" s="118" t="s">
        <v>33</v>
      </c>
      <c r="B7" s="119" t="s">
        <v>1690</v>
      </c>
      <c r="C7" s="118"/>
      <c r="D7" s="120"/>
      <c r="E7" s="120"/>
      <c r="F7" s="120"/>
      <c r="G7" s="120"/>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row>
    <row r="8" spans="1:43" s="114" customFormat="1" hidden="1">
      <c r="A8" s="32"/>
      <c r="B8" s="121" t="s">
        <v>1691</v>
      </c>
      <c r="C8" s="32">
        <v>0</v>
      </c>
      <c r="D8" s="122"/>
      <c r="E8" s="122"/>
      <c r="F8" s="122"/>
      <c r="G8" s="122"/>
      <c r="H8" s="105">
        <v>79227.31465</v>
      </c>
      <c r="I8" s="105">
        <v>865.17651599999999</v>
      </c>
      <c r="J8" s="105">
        <v>6270.3485589999991</v>
      </c>
      <c r="K8" s="105">
        <v>4117.5682360000001</v>
      </c>
      <c r="L8" s="105">
        <v>9137.9769700000015</v>
      </c>
      <c r="M8" s="105">
        <v>2231.19733</v>
      </c>
      <c r="N8" s="105">
        <v>5995.2882309999995</v>
      </c>
      <c r="O8" s="105">
        <v>6663.0021680000009</v>
      </c>
      <c r="P8" s="105">
        <v>5157.5500959999999</v>
      </c>
      <c r="Q8" s="105">
        <v>10118.540806000001</v>
      </c>
      <c r="R8" s="105">
        <v>7858.2180470000003</v>
      </c>
      <c r="S8" s="105">
        <v>8859.9174579999999</v>
      </c>
      <c r="T8" s="105">
        <v>11952.530232999999</v>
      </c>
      <c r="U8" s="105">
        <v>0</v>
      </c>
      <c r="V8" s="105">
        <v>0</v>
      </c>
      <c r="W8" s="105">
        <v>0</v>
      </c>
      <c r="X8" s="105">
        <v>0</v>
      </c>
      <c r="Y8" s="105">
        <v>0</v>
      </c>
      <c r="Z8" s="105">
        <v>0</v>
      </c>
      <c r="AA8" s="105">
        <v>0</v>
      </c>
      <c r="AB8" s="105">
        <v>0</v>
      </c>
      <c r="AC8" s="105">
        <v>0</v>
      </c>
      <c r="AD8" s="105">
        <v>0</v>
      </c>
      <c r="AE8" s="105">
        <v>0</v>
      </c>
      <c r="AF8" s="105">
        <v>0</v>
      </c>
      <c r="AG8" s="105">
        <v>0</v>
      </c>
      <c r="AH8" s="105">
        <v>0</v>
      </c>
      <c r="AI8" s="105">
        <v>0</v>
      </c>
      <c r="AJ8" s="105">
        <v>0</v>
      </c>
      <c r="AK8" s="105">
        <v>0</v>
      </c>
      <c r="AL8" s="105">
        <v>0</v>
      </c>
      <c r="AM8" s="105">
        <v>0</v>
      </c>
      <c r="AN8" s="105">
        <v>0</v>
      </c>
      <c r="AO8" s="105">
        <v>0</v>
      </c>
      <c r="AP8" s="105">
        <v>0</v>
      </c>
      <c r="AQ8" s="105">
        <v>0</v>
      </c>
    </row>
    <row r="9" spans="1:43" s="114" customFormat="1">
      <c r="A9" s="32">
        <v>1</v>
      </c>
      <c r="B9" s="121" t="s">
        <v>633</v>
      </c>
      <c r="C9" s="32" t="s">
        <v>338</v>
      </c>
      <c r="D9" s="122">
        <v>53759.63</v>
      </c>
      <c r="E9" s="123">
        <v>432.6894570000004</v>
      </c>
      <c r="F9" s="124">
        <v>51999.41</v>
      </c>
      <c r="G9" s="124">
        <v>1327.5305429999935</v>
      </c>
      <c r="H9" s="105">
        <v>53319.021742999998</v>
      </c>
      <c r="I9" s="105">
        <v>549.63095499999997</v>
      </c>
      <c r="J9" s="105">
        <v>4877.0945279999996</v>
      </c>
      <c r="K9" s="105">
        <v>3679.4927550000002</v>
      </c>
      <c r="L9" s="105">
        <v>6443.8967090000006</v>
      </c>
      <c r="M9" s="105">
        <v>2026.553938</v>
      </c>
      <c r="N9" s="105">
        <v>3823.0277729999998</v>
      </c>
      <c r="O9" s="105">
        <v>4046.2842230000001</v>
      </c>
      <c r="P9" s="105">
        <v>3373.6671000000001</v>
      </c>
      <c r="Q9" s="105">
        <v>4839.1931329999998</v>
      </c>
      <c r="R9" s="105">
        <v>5246.7389370000001</v>
      </c>
      <c r="S9" s="105">
        <v>5534.9970740000008</v>
      </c>
      <c r="T9" s="105">
        <v>8878.4446179999995</v>
      </c>
      <c r="U9" s="105">
        <v>0</v>
      </c>
      <c r="V9" s="105">
        <v>0</v>
      </c>
      <c r="W9" s="105">
        <v>0</v>
      </c>
      <c r="X9" s="105">
        <v>0</v>
      </c>
      <c r="Y9" s="105">
        <v>0</v>
      </c>
      <c r="Z9" s="105">
        <v>0</v>
      </c>
      <c r="AA9" s="105">
        <v>0</v>
      </c>
      <c r="AB9" s="105">
        <v>0</v>
      </c>
      <c r="AC9" s="105">
        <v>0</v>
      </c>
      <c r="AD9" s="105">
        <v>0</v>
      </c>
      <c r="AE9" s="105">
        <v>0</v>
      </c>
      <c r="AF9" s="105">
        <v>0</v>
      </c>
      <c r="AG9" s="105">
        <v>0</v>
      </c>
      <c r="AH9" s="105">
        <v>0</v>
      </c>
      <c r="AI9" s="105">
        <v>0</v>
      </c>
      <c r="AJ9" s="105">
        <v>0</v>
      </c>
      <c r="AK9" s="105">
        <v>0</v>
      </c>
      <c r="AL9" s="105">
        <v>0</v>
      </c>
      <c r="AM9" s="105">
        <v>0</v>
      </c>
      <c r="AN9" s="105">
        <v>0</v>
      </c>
      <c r="AO9" s="105">
        <v>0</v>
      </c>
      <c r="AP9" s="105">
        <v>0</v>
      </c>
      <c r="AQ9" s="105">
        <v>0</v>
      </c>
    </row>
    <row r="10" spans="1:43" s="130" customFormat="1">
      <c r="A10" s="125"/>
      <c r="B10" s="126" t="s">
        <v>634</v>
      </c>
      <c r="C10" s="125"/>
      <c r="D10" s="127"/>
      <c r="E10" s="128">
        <v>0</v>
      </c>
      <c r="F10" s="128"/>
      <c r="G10" s="129">
        <v>0</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row>
    <row r="11" spans="1:43">
      <c r="A11" s="131" t="s">
        <v>34</v>
      </c>
      <c r="B11" s="132" t="s">
        <v>1793</v>
      </c>
      <c r="C11" s="131" t="s">
        <v>636</v>
      </c>
      <c r="D11" s="133">
        <v>3614.65</v>
      </c>
      <c r="E11" s="128">
        <v>-38.610327000000325</v>
      </c>
      <c r="F11" s="128">
        <v>3651.83</v>
      </c>
      <c r="G11" s="129">
        <v>1.4303270000004886</v>
      </c>
      <c r="H11" s="99">
        <v>3647.4703270000005</v>
      </c>
      <c r="I11" s="99">
        <v>51.225053000000003</v>
      </c>
      <c r="J11" s="99">
        <v>739.32020800000009</v>
      </c>
      <c r="K11" s="99">
        <v>458.553718</v>
      </c>
      <c r="L11" s="99">
        <v>134.01008200000001</v>
      </c>
      <c r="M11" s="99">
        <v>211.29188099999999</v>
      </c>
      <c r="N11" s="99">
        <v>286.69847000000004</v>
      </c>
      <c r="O11" s="99">
        <v>601.20949300000007</v>
      </c>
      <c r="P11" s="99">
        <v>349.82808899999998</v>
      </c>
      <c r="Q11" s="99">
        <v>241.41476</v>
      </c>
      <c r="R11" s="99">
        <v>221.21479599999998</v>
      </c>
      <c r="S11" s="99">
        <v>259.913813</v>
      </c>
      <c r="T11" s="99">
        <v>92.789963999999998</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c r="AK11" s="99">
        <v>0</v>
      </c>
      <c r="AL11" s="99">
        <v>0</v>
      </c>
      <c r="AM11" s="99">
        <v>0</v>
      </c>
      <c r="AN11" s="99">
        <v>0</v>
      </c>
      <c r="AO11" s="99">
        <v>0</v>
      </c>
      <c r="AP11" s="99">
        <v>0</v>
      </c>
      <c r="AQ11" s="99">
        <v>0</v>
      </c>
    </row>
    <row r="12" spans="1:43" s="130" customFormat="1">
      <c r="A12" s="125">
        <v>0</v>
      </c>
      <c r="B12" s="126" t="s">
        <v>637</v>
      </c>
      <c r="C12" s="125" t="s">
        <v>4</v>
      </c>
      <c r="D12" s="127">
        <v>2353.6999999999998</v>
      </c>
      <c r="E12" s="128">
        <v>-62.762537000000066</v>
      </c>
      <c r="F12" s="128">
        <v>2417.84</v>
      </c>
      <c r="G12" s="129">
        <v>-1.3774630000002617</v>
      </c>
      <c r="H12" s="101">
        <v>2410.822537</v>
      </c>
      <c r="I12" s="101">
        <v>50.566140000000004</v>
      </c>
      <c r="J12" s="101">
        <v>424.82412500000004</v>
      </c>
      <c r="K12" s="101">
        <v>452.66755599999999</v>
      </c>
      <c r="L12" s="101">
        <v>97.680776999999992</v>
      </c>
      <c r="M12" s="101">
        <v>152.79052399999998</v>
      </c>
      <c r="N12" s="101">
        <v>244.10935700000002</v>
      </c>
      <c r="O12" s="101">
        <v>347.51699300000001</v>
      </c>
      <c r="P12" s="101">
        <v>119.19606999999999</v>
      </c>
      <c r="Q12" s="101">
        <v>115.40615699999999</v>
      </c>
      <c r="R12" s="101">
        <v>120.69796199999999</v>
      </c>
      <c r="S12" s="101">
        <v>251.28094199999998</v>
      </c>
      <c r="T12" s="101">
        <v>34.085934000000002</v>
      </c>
      <c r="U12" s="101">
        <v>0</v>
      </c>
      <c r="V12" s="101">
        <v>0</v>
      </c>
      <c r="W12" s="101">
        <v>0</v>
      </c>
      <c r="X12" s="101">
        <v>0</v>
      </c>
      <c r="Y12" s="101">
        <v>0</v>
      </c>
      <c r="Z12" s="101">
        <v>0</v>
      </c>
      <c r="AA12" s="101">
        <v>0</v>
      </c>
      <c r="AB12" s="101">
        <v>0</v>
      </c>
      <c r="AC12" s="101">
        <v>0</v>
      </c>
      <c r="AD12" s="101">
        <v>0</v>
      </c>
      <c r="AE12" s="101">
        <v>0</v>
      </c>
      <c r="AF12" s="101">
        <v>0</v>
      </c>
      <c r="AG12" s="101">
        <v>0</v>
      </c>
      <c r="AH12" s="101">
        <v>0</v>
      </c>
      <c r="AI12" s="101">
        <v>0</v>
      </c>
      <c r="AJ12" s="101">
        <v>0</v>
      </c>
      <c r="AK12" s="101">
        <v>0</v>
      </c>
      <c r="AL12" s="101">
        <v>0</v>
      </c>
      <c r="AM12" s="101">
        <v>0</v>
      </c>
      <c r="AN12" s="101">
        <v>0</v>
      </c>
      <c r="AO12" s="101">
        <v>0</v>
      </c>
      <c r="AP12" s="101">
        <v>0</v>
      </c>
      <c r="AQ12" s="101">
        <v>0</v>
      </c>
    </row>
    <row r="13" spans="1:43" s="130" customFormat="1" hidden="1">
      <c r="A13" s="125"/>
      <c r="B13" s="126" t="s">
        <v>1794</v>
      </c>
      <c r="C13" s="125" t="s">
        <v>5</v>
      </c>
      <c r="D13" s="127"/>
      <c r="E13" s="128">
        <v>-1169.907923</v>
      </c>
      <c r="F13" s="128"/>
      <c r="G13" s="129">
        <v>1169.907923</v>
      </c>
      <c r="H13" s="101">
        <v>1169.7579230000001</v>
      </c>
      <c r="I13" s="101">
        <v>0.65891300000000008</v>
      </c>
      <c r="J13" s="101">
        <v>314.496083</v>
      </c>
      <c r="K13" s="101">
        <v>5.8861619999999997</v>
      </c>
      <c r="L13" s="101">
        <v>36.329305000000005</v>
      </c>
      <c r="M13" s="101">
        <v>58.501356999999999</v>
      </c>
      <c r="N13" s="101">
        <v>42.589112999999998</v>
      </c>
      <c r="O13" s="101">
        <v>253.69250000000002</v>
      </c>
      <c r="P13" s="101">
        <v>230.63201899999999</v>
      </c>
      <c r="Q13" s="101">
        <v>126.00860300000001</v>
      </c>
      <c r="R13" s="101">
        <v>49.535426000000001</v>
      </c>
      <c r="S13" s="101">
        <v>8.6328710000000015</v>
      </c>
      <c r="T13" s="101">
        <v>42.795571000000002</v>
      </c>
      <c r="U13" s="101">
        <v>0</v>
      </c>
      <c r="V13" s="101">
        <v>0</v>
      </c>
      <c r="W13" s="101">
        <v>0</v>
      </c>
      <c r="X13" s="101">
        <v>0</v>
      </c>
      <c r="Y13" s="101">
        <v>0</v>
      </c>
      <c r="Z13" s="101">
        <v>0</v>
      </c>
      <c r="AA13" s="101">
        <v>0</v>
      </c>
      <c r="AB13" s="101">
        <v>0</v>
      </c>
      <c r="AC13" s="101">
        <v>0</v>
      </c>
      <c r="AD13" s="101">
        <v>0</v>
      </c>
      <c r="AE13" s="101">
        <v>0</v>
      </c>
      <c r="AF13" s="101">
        <v>0</v>
      </c>
      <c r="AG13" s="101">
        <v>0</v>
      </c>
      <c r="AH13" s="101">
        <v>0</v>
      </c>
      <c r="AI13" s="101">
        <v>0</v>
      </c>
      <c r="AJ13" s="101">
        <v>0</v>
      </c>
      <c r="AK13" s="101">
        <v>0</v>
      </c>
      <c r="AL13" s="101">
        <v>0</v>
      </c>
      <c r="AM13" s="101">
        <v>0</v>
      </c>
      <c r="AN13" s="101">
        <v>0</v>
      </c>
      <c r="AO13" s="101">
        <v>0</v>
      </c>
      <c r="AP13" s="101">
        <v>0</v>
      </c>
      <c r="AQ13" s="101">
        <v>0</v>
      </c>
    </row>
    <row r="14" spans="1:43" s="130" customFormat="1" hidden="1">
      <c r="A14" s="125"/>
      <c r="B14" s="126" t="s">
        <v>1795</v>
      </c>
      <c r="C14" s="125" t="s">
        <v>6</v>
      </c>
      <c r="D14" s="127"/>
      <c r="E14" s="128">
        <v>-66.88986700000001</v>
      </c>
      <c r="F14" s="128"/>
      <c r="G14" s="129">
        <v>66.88986700000001</v>
      </c>
      <c r="H14" s="101">
        <v>66.88986700000001</v>
      </c>
      <c r="I14" s="101">
        <v>0</v>
      </c>
      <c r="J14" s="101">
        <v>0</v>
      </c>
      <c r="K14" s="101">
        <v>0</v>
      </c>
      <c r="L14" s="101">
        <v>0</v>
      </c>
      <c r="M14" s="101">
        <v>0</v>
      </c>
      <c r="N14" s="101">
        <v>0</v>
      </c>
      <c r="O14" s="101">
        <v>0</v>
      </c>
      <c r="P14" s="101">
        <v>0</v>
      </c>
      <c r="Q14" s="101">
        <v>0</v>
      </c>
      <c r="R14" s="101">
        <v>50.981408000000002</v>
      </c>
      <c r="S14" s="101">
        <v>0</v>
      </c>
      <c r="T14" s="101">
        <v>15.908459000000001</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row>
    <row r="15" spans="1:43">
      <c r="A15" s="131" t="s">
        <v>37</v>
      </c>
      <c r="B15" s="132" t="s">
        <v>732</v>
      </c>
      <c r="C15" s="131" t="s">
        <v>7</v>
      </c>
      <c r="D15" s="133"/>
      <c r="E15" s="128">
        <v>-2752.6592970000002</v>
      </c>
      <c r="F15" s="128">
        <v>2755.52</v>
      </c>
      <c r="G15" s="129">
        <v>-2.8607029999998304</v>
      </c>
      <c r="H15" s="99">
        <v>2750.8204970000002</v>
      </c>
      <c r="I15" s="99">
        <v>24.768549999999998</v>
      </c>
      <c r="J15" s="99">
        <v>611.30094200000008</v>
      </c>
      <c r="K15" s="99">
        <v>149.234534</v>
      </c>
      <c r="L15" s="99">
        <v>82.318753999999998</v>
      </c>
      <c r="M15" s="99">
        <v>117.726861</v>
      </c>
      <c r="N15" s="99">
        <v>119.819152</v>
      </c>
      <c r="O15" s="99">
        <v>458.25662600000004</v>
      </c>
      <c r="P15" s="99">
        <v>313.43790799999999</v>
      </c>
      <c r="Q15" s="99">
        <v>331.642133</v>
      </c>
      <c r="R15" s="99">
        <v>91.544720999999996</v>
      </c>
      <c r="S15" s="99">
        <v>79.476110000000006</v>
      </c>
      <c r="T15" s="99">
        <v>371.29420600000003</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c r="AK15" s="99">
        <v>0</v>
      </c>
      <c r="AL15" s="99">
        <v>0</v>
      </c>
      <c r="AM15" s="99">
        <v>0</v>
      </c>
      <c r="AN15" s="99">
        <v>0</v>
      </c>
      <c r="AO15" s="99">
        <v>0</v>
      </c>
      <c r="AP15" s="99">
        <v>0</v>
      </c>
      <c r="AQ15" s="99">
        <v>0</v>
      </c>
    </row>
    <row r="16" spans="1:43">
      <c r="A16" s="131" t="s">
        <v>38</v>
      </c>
      <c r="B16" s="132" t="s">
        <v>49</v>
      </c>
      <c r="C16" s="131" t="s">
        <v>8</v>
      </c>
      <c r="D16" s="133">
        <v>2685.22</v>
      </c>
      <c r="E16" s="128">
        <v>-404.50388200000043</v>
      </c>
      <c r="F16" s="128">
        <v>3094.94</v>
      </c>
      <c r="G16" s="129">
        <v>-5.216117999999824</v>
      </c>
      <c r="H16" s="99">
        <v>3089.6138820000006</v>
      </c>
      <c r="I16" s="99">
        <v>4.5601599999999998</v>
      </c>
      <c r="J16" s="99">
        <v>272.62718599999999</v>
      </c>
      <c r="K16" s="99">
        <v>44.998466999999998</v>
      </c>
      <c r="L16" s="99">
        <v>693.41529100000002</v>
      </c>
      <c r="M16" s="99">
        <v>34.20778</v>
      </c>
      <c r="N16" s="99">
        <v>555.49100399999998</v>
      </c>
      <c r="O16" s="99">
        <v>367.96280200000001</v>
      </c>
      <c r="P16" s="99">
        <v>365.81111299999998</v>
      </c>
      <c r="Q16" s="99">
        <v>132.58058499999999</v>
      </c>
      <c r="R16" s="99">
        <v>184.81183199999998</v>
      </c>
      <c r="S16" s="99">
        <v>72.038296000000003</v>
      </c>
      <c r="T16" s="99">
        <v>361.10936599999997</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c r="AK16" s="99">
        <v>0</v>
      </c>
      <c r="AL16" s="99">
        <v>0</v>
      </c>
      <c r="AM16" s="99">
        <v>0</v>
      </c>
      <c r="AN16" s="99">
        <v>0</v>
      </c>
      <c r="AO16" s="99">
        <v>0</v>
      </c>
      <c r="AP16" s="99">
        <v>0</v>
      </c>
      <c r="AQ16" s="99">
        <v>0</v>
      </c>
    </row>
    <row r="17" spans="1:45">
      <c r="A17" s="131" t="s">
        <v>40</v>
      </c>
      <c r="B17" s="132" t="s">
        <v>50</v>
      </c>
      <c r="C17" s="131" t="s">
        <v>9</v>
      </c>
      <c r="D17" s="133">
        <v>13777.09</v>
      </c>
      <c r="E17" s="128">
        <v>206.17483200000061</v>
      </c>
      <c r="F17" s="128">
        <v>13579.24</v>
      </c>
      <c r="G17" s="129">
        <v>-8.3248320000002423</v>
      </c>
      <c r="H17" s="99">
        <v>13570.915168</v>
      </c>
      <c r="I17" s="99">
        <v>0</v>
      </c>
      <c r="J17" s="99">
        <v>1866.5575739999999</v>
      </c>
      <c r="K17" s="99">
        <v>2467.8421549999998</v>
      </c>
      <c r="L17" s="99">
        <v>177.33001399999998</v>
      </c>
      <c r="M17" s="99">
        <v>1435.4277830000001</v>
      </c>
      <c r="N17" s="99">
        <v>0</v>
      </c>
      <c r="O17" s="99">
        <v>524.3297500000001</v>
      </c>
      <c r="P17" s="99">
        <v>1163.7808890000001</v>
      </c>
      <c r="Q17" s="99">
        <v>1922.905514</v>
      </c>
      <c r="R17" s="99">
        <v>1562.177441</v>
      </c>
      <c r="S17" s="99">
        <v>947.479196</v>
      </c>
      <c r="T17" s="99">
        <v>1503.084852</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c r="AK17" s="99">
        <v>0</v>
      </c>
      <c r="AL17" s="99">
        <v>0</v>
      </c>
      <c r="AM17" s="99">
        <v>0</v>
      </c>
      <c r="AN17" s="99">
        <v>0</v>
      </c>
      <c r="AO17" s="99">
        <v>0</v>
      </c>
      <c r="AP17" s="99">
        <v>0</v>
      </c>
      <c r="AQ17" s="99">
        <v>0</v>
      </c>
    </row>
    <row r="18" spans="1:45" hidden="1">
      <c r="A18" s="131" t="s">
        <v>1796</v>
      </c>
      <c r="B18" s="132" t="s">
        <v>1797</v>
      </c>
      <c r="C18" s="131" t="s">
        <v>1759</v>
      </c>
      <c r="D18" s="133"/>
      <c r="E18" s="128">
        <v>-8786.9587579999989</v>
      </c>
      <c r="F18" s="128"/>
      <c r="G18" s="129">
        <v>8786.9587579999989</v>
      </c>
      <c r="H18" s="99">
        <v>8786.9587579999989</v>
      </c>
      <c r="I18" s="99">
        <v>0</v>
      </c>
      <c r="J18" s="99">
        <v>1434.0738879999999</v>
      </c>
      <c r="K18" s="99">
        <v>1737.196056</v>
      </c>
      <c r="L18" s="99">
        <v>166.57065399999999</v>
      </c>
      <c r="M18" s="99">
        <v>855.59656700000005</v>
      </c>
      <c r="N18" s="99">
        <v>0</v>
      </c>
      <c r="O18" s="99">
        <v>362.96709800000002</v>
      </c>
      <c r="P18" s="99">
        <v>617.88573699999995</v>
      </c>
      <c r="Q18" s="99">
        <v>1220.560379</v>
      </c>
      <c r="R18" s="99">
        <v>1013.66778</v>
      </c>
      <c r="S18" s="99">
        <v>426.37615899999997</v>
      </c>
      <c r="T18" s="99">
        <v>952.06443999999999</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c r="AK18" s="99">
        <v>0</v>
      </c>
      <c r="AL18" s="99">
        <v>0</v>
      </c>
      <c r="AM18" s="99">
        <v>0</v>
      </c>
      <c r="AN18" s="99">
        <v>0</v>
      </c>
      <c r="AO18" s="99">
        <v>0</v>
      </c>
      <c r="AP18" s="99">
        <v>0</v>
      </c>
      <c r="AQ18" s="99">
        <v>0</v>
      </c>
    </row>
    <row r="19" spans="1:45" hidden="1">
      <c r="A19" s="131" t="s">
        <v>1798</v>
      </c>
      <c r="B19" s="132" t="s">
        <v>1799</v>
      </c>
      <c r="C19" s="131" t="s">
        <v>959</v>
      </c>
      <c r="D19" s="133"/>
      <c r="E19" s="128">
        <v>-261.555138</v>
      </c>
      <c r="F19" s="128"/>
      <c r="G19" s="129">
        <v>261.555138</v>
      </c>
      <c r="H19" s="99">
        <v>261.555138</v>
      </c>
      <c r="I19" s="99">
        <v>0</v>
      </c>
      <c r="J19" s="99">
        <v>6.2495979999999998</v>
      </c>
      <c r="K19" s="99">
        <v>139.96941000000001</v>
      </c>
      <c r="L19" s="99">
        <v>0</v>
      </c>
      <c r="M19" s="99">
        <v>108.57069300000001</v>
      </c>
      <c r="N19" s="99">
        <v>0</v>
      </c>
      <c r="O19" s="99">
        <v>6.7654370000000004</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s="99">
        <v>0</v>
      </c>
      <c r="AL19" s="99">
        <v>0</v>
      </c>
      <c r="AM19" s="99">
        <v>0</v>
      </c>
      <c r="AN19" s="99">
        <v>0</v>
      </c>
      <c r="AO19" s="99">
        <v>0</v>
      </c>
      <c r="AP19" s="99">
        <v>0</v>
      </c>
      <c r="AQ19" s="99">
        <v>0</v>
      </c>
    </row>
    <row r="20" spans="1:45" hidden="1">
      <c r="A20" s="131" t="s">
        <v>1800</v>
      </c>
      <c r="B20" s="132" t="s">
        <v>1801</v>
      </c>
      <c r="C20" s="131" t="s">
        <v>1760</v>
      </c>
      <c r="D20" s="133"/>
      <c r="E20" s="128">
        <v>-4522.4012720000001</v>
      </c>
      <c r="F20" s="128"/>
      <c r="G20" s="129">
        <v>4522.4012720000001</v>
      </c>
      <c r="H20" s="99">
        <v>4522.4012720000001</v>
      </c>
      <c r="I20" s="99">
        <v>0</v>
      </c>
      <c r="J20" s="99">
        <v>426.23408799999999</v>
      </c>
      <c r="K20" s="99">
        <v>590.67668900000001</v>
      </c>
      <c r="L20" s="99">
        <v>10.759359999999999</v>
      </c>
      <c r="M20" s="99">
        <v>471.26052299999998</v>
      </c>
      <c r="N20" s="99">
        <v>0</v>
      </c>
      <c r="O20" s="99">
        <v>154.59721500000001</v>
      </c>
      <c r="P20" s="99">
        <v>545.89515200000005</v>
      </c>
      <c r="Q20" s="99">
        <v>702.34513499999991</v>
      </c>
      <c r="R20" s="99">
        <v>548.50966100000005</v>
      </c>
      <c r="S20" s="99">
        <v>521.10303699999997</v>
      </c>
      <c r="T20" s="99">
        <v>551.02041199999996</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c r="AK20" s="99">
        <v>0</v>
      </c>
      <c r="AL20" s="99">
        <v>0</v>
      </c>
      <c r="AM20" s="99">
        <v>0</v>
      </c>
      <c r="AN20" s="99">
        <v>0</v>
      </c>
      <c r="AO20" s="99">
        <v>0</v>
      </c>
      <c r="AP20" s="99">
        <v>0</v>
      </c>
      <c r="AQ20" s="99">
        <v>0</v>
      </c>
    </row>
    <row r="21" spans="1:45">
      <c r="A21" s="131" t="s">
        <v>196</v>
      </c>
      <c r="B21" s="132" t="s">
        <v>638</v>
      </c>
      <c r="C21" s="131" t="s">
        <v>639</v>
      </c>
      <c r="D21" s="133"/>
      <c r="E21" s="128">
        <v>0</v>
      </c>
      <c r="F21" s="128"/>
      <c r="G21" s="129">
        <v>0</v>
      </c>
      <c r="H21" s="99">
        <v>0</v>
      </c>
      <c r="I21" s="99">
        <v>0</v>
      </c>
      <c r="J21" s="99">
        <v>0</v>
      </c>
      <c r="K21" s="99">
        <v>0</v>
      </c>
      <c r="L21" s="99">
        <v>0</v>
      </c>
      <c r="M21" s="99">
        <v>0</v>
      </c>
      <c r="N21" s="99">
        <v>0</v>
      </c>
      <c r="O21" s="99">
        <v>0</v>
      </c>
      <c r="P21" s="99">
        <v>0</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c r="AK21" s="99">
        <v>0</v>
      </c>
      <c r="AL21" s="99">
        <v>0</v>
      </c>
      <c r="AM21" s="99">
        <v>0</v>
      </c>
      <c r="AN21" s="99">
        <v>0</v>
      </c>
      <c r="AO21" s="99">
        <v>0</v>
      </c>
      <c r="AP21" s="99">
        <v>0</v>
      </c>
      <c r="AQ21" s="99">
        <v>0</v>
      </c>
    </row>
    <row r="22" spans="1:45" hidden="1">
      <c r="A22" s="131" t="s">
        <v>1802</v>
      </c>
      <c r="B22" s="132" t="s">
        <v>1803</v>
      </c>
      <c r="C22" s="131" t="s">
        <v>1761</v>
      </c>
      <c r="D22" s="133"/>
      <c r="E22" s="128">
        <v>0</v>
      </c>
      <c r="F22" s="128"/>
      <c r="G22" s="129">
        <v>0</v>
      </c>
      <c r="H22" s="99">
        <v>0</v>
      </c>
      <c r="I22" s="99">
        <v>0</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99">
        <v>0</v>
      </c>
      <c r="AC22" s="99">
        <v>0</v>
      </c>
      <c r="AD22" s="99">
        <v>0</v>
      </c>
      <c r="AE22" s="99">
        <v>0</v>
      </c>
      <c r="AF22" s="99">
        <v>0</v>
      </c>
      <c r="AG22" s="99">
        <v>0</v>
      </c>
      <c r="AH22" s="99">
        <v>0</v>
      </c>
      <c r="AI22" s="99">
        <v>0</v>
      </c>
      <c r="AJ22" s="99">
        <v>0</v>
      </c>
      <c r="AK22" s="99">
        <v>0</v>
      </c>
      <c r="AL22" s="99">
        <v>0</v>
      </c>
      <c r="AM22" s="99">
        <v>0</v>
      </c>
      <c r="AN22" s="99">
        <v>0</v>
      </c>
      <c r="AO22" s="99">
        <v>0</v>
      </c>
      <c r="AP22" s="99">
        <v>0</v>
      </c>
      <c r="AQ22" s="99">
        <v>0</v>
      </c>
    </row>
    <row r="23" spans="1:45" hidden="1">
      <c r="A23" s="131" t="s">
        <v>1804</v>
      </c>
      <c r="B23" s="132" t="s">
        <v>1805</v>
      </c>
      <c r="C23" s="131" t="s">
        <v>1762</v>
      </c>
      <c r="D23" s="133"/>
      <c r="E23" s="128">
        <v>0</v>
      </c>
      <c r="F23" s="128"/>
      <c r="G23" s="129">
        <v>0</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99">
        <v>0</v>
      </c>
      <c r="AC23" s="99">
        <v>0</v>
      </c>
      <c r="AD23" s="99">
        <v>0</v>
      </c>
      <c r="AE23" s="99">
        <v>0</v>
      </c>
      <c r="AF23" s="99">
        <v>0</v>
      </c>
      <c r="AG23" s="99">
        <v>0</v>
      </c>
      <c r="AH23" s="99">
        <v>0</v>
      </c>
      <c r="AI23" s="99">
        <v>0</v>
      </c>
      <c r="AJ23" s="99">
        <v>0</v>
      </c>
      <c r="AK23" s="99">
        <v>0</v>
      </c>
      <c r="AL23" s="99">
        <v>0</v>
      </c>
      <c r="AM23" s="99">
        <v>0</v>
      </c>
      <c r="AN23" s="99">
        <v>0</v>
      </c>
      <c r="AO23" s="99">
        <v>0</v>
      </c>
      <c r="AP23" s="99">
        <v>0</v>
      </c>
      <c r="AQ23" s="99">
        <v>0</v>
      </c>
    </row>
    <row r="24" spans="1:45" hidden="1">
      <c r="A24" s="131" t="s">
        <v>1806</v>
      </c>
      <c r="B24" s="132" t="s">
        <v>1807</v>
      </c>
      <c r="C24" s="131" t="s">
        <v>1763</v>
      </c>
      <c r="D24" s="133"/>
      <c r="E24" s="128">
        <v>0</v>
      </c>
      <c r="F24" s="128"/>
      <c r="G24" s="129">
        <v>0</v>
      </c>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s="99">
        <v>0</v>
      </c>
      <c r="AL24" s="99">
        <v>0</v>
      </c>
      <c r="AM24" s="99">
        <v>0</v>
      </c>
      <c r="AN24" s="99">
        <v>0</v>
      </c>
      <c r="AO24" s="99">
        <v>0</v>
      </c>
      <c r="AP24" s="99">
        <v>0</v>
      </c>
      <c r="AQ24" s="99">
        <v>0</v>
      </c>
    </row>
    <row r="25" spans="1:45">
      <c r="A25" s="131" t="s">
        <v>41</v>
      </c>
      <c r="B25" s="132" t="s">
        <v>53</v>
      </c>
      <c r="C25" s="131" t="s">
        <v>10</v>
      </c>
      <c r="D25" s="133">
        <v>32285.25</v>
      </c>
      <c r="E25" s="128">
        <v>2256.8208029999987</v>
      </c>
      <c r="F25" s="128">
        <v>28717.56</v>
      </c>
      <c r="G25" s="129">
        <v>1310.869197</v>
      </c>
      <c r="H25" s="99">
        <v>30028.429197000001</v>
      </c>
      <c r="I25" s="99">
        <v>460.10310900000002</v>
      </c>
      <c r="J25" s="99">
        <v>1348.4234569999999</v>
      </c>
      <c r="K25" s="99">
        <v>524.95363700000007</v>
      </c>
      <c r="L25" s="99">
        <v>5349.3966010000004</v>
      </c>
      <c r="M25" s="99">
        <v>218.79298</v>
      </c>
      <c r="N25" s="99">
        <v>2848.1267760000001</v>
      </c>
      <c r="O25" s="99">
        <v>2037.1669059999999</v>
      </c>
      <c r="P25" s="99">
        <v>1174.2839260000001</v>
      </c>
      <c r="Q25" s="99">
        <v>2200.8476339999997</v>
      </c>
      <c r="R25" s="99">
        <v>3179.2258339999998</v>
      </c>
      <c r="S25" s="99">
        <v>4168.5737660000004</v>
      </c>
      <c r="T25" s="99">
        <v>6518.5345710000001</v>
      </c>
      <c r="U25" s="99">
        <v>0</v>
      </c>
      <c r="V25" s="99">
        <v>0</v>
      </c>
      <c r="W25" s="99">
        <v>0</v>
      </c>
      <c r="X25" s="99">
        <v>0</v>
      </c>
      <c r="Y25" s="99">
        <v>0</v>
      </c>
      <c r="Z25" s="99">
        <v>0</v>
      </c>
      <c r="AA25" s="99">
        <v>0</v>
      </c>
      <c r="AB25" s="99">
        <v>0</v>
      </c>
      <c r="AC25" s="99">
        <v>0</v>
      </c>
      <c r="AD25" s="99">
        <v>0</v>
      </c>
      <c r="AE25" s="99">
        <v>0</v>
      </c>
      <c r="AF25" s="99">
        <v>0</v>
      </c>
      <c r="AG25" s="99">
        <v>0</v>
      </c>
      <c r="AH25" s="99">
        <v>0</v>
      </c>
      <c r="AI25" s="99">
        <v>0</v>
      </c>
      <c r="AJ25" s="99">
        <v>0</v>
      </c>
      <c r="AK25" s="99">
        <v>0</v>
      </c>
      <c r="AL25" s="99">
        <v>0</v>
      </c>
      <c r="AM25" s="99">
        <v>0</v>
      </c>
      <c r="AN25" s="99">
        <v>0</v>
      </c>
      <c r="AO25" s="99">
        <v>0</v>
      </c>
      <c r="AP25" s="99">
        <v>0</v>
      </c>
      <c r="AQ25" s="99">
        <v>0</v>
      </c>
      <c r="AR25" s="109">
        <v>27806.51</v>
      </c>
      <c r="AS25" s="134">
        <v>2221.9191970000029</v>
      </c>
    </row>
    <row r="26" spans="1:45" s="130" customFormat="1">
      <c r="A26" s="125">
        <v>0</v>
      </c>
      <c r="B26" s="126" t="s">
        <v>1808</v>
      </c>
      <c r="C26" s="125" t="s">
        <v>641</v>
      </c>
      <c r="D26" s="127">
        <v>17075.16</v>
      </c>
      <c r="E26" s="128">
        <v>-25.000833000001876</v>
      </c>
      <c r="F26" s="128">
        <v>17100.25</v>
      </c>
      <c r="G26" s="129">
        <v>-8.9166999998269603E-2</v>
      </c>
      <c r="H26" s="101">
        <v>17100.160833000002</v>
      </c>
      <c r="I26" s="101">
        <v>146.32293300000001</v>
      </c>
      <c r="J26" s="101">
        <v>784.65034500000002</v>
      </c>
      <c r="K26" s="101">
        <v>347.58108900000002</v>
      </c>
      <c r="L26" s="101">
        <v>2393.3180000000002</v>
      </c>
      <c r="M26" s="101">
        <v>107.085854</v>
      </c>
      <c r="N26" s="101">
        <v>1775.3840270000001</v>
      </c>
      <c r="O26" s="101">
        <v>1299.572355</v>
      </c>
      <c r="P26" s="101">
        <v>631.96133299999997</v>
      </c>
      <c r="Q26" s="101">
        <v>1635.9615819999999</v>
      </c>
      <c r="R26" s="101">
        <v>1744.6445470000001</v>
      </c>
      <c r="S26" s="101">
        <v>2647.5181029999999</v>
      </c>
      <c r="T26" s="101">
        <v>3586.1606649999999</v>
      </c>
      <c r="U26" s="101">
        <v>0</v>
      </c>
      <c r="V26" s="101">
        <v>0</v>
      </c>
      <c r="W26" s="101">
        <v>0</v>
      </c>
      <c r="X26" s="101">
        <v>0</v>
      </c>
      <c r="Y26" s="101">
        <v>0</v>
      </c>
      <c r="Z26" s="101">
        <v>0</v>
      </c>
      <c r="AA26" s="101">
        <v>0</v>
      </c>
      <c r="AB26" s="101">
        <v>0</v>
      </c>
      <c r="AC26" s="101">
        <v>0</v>
      </c>
      <c r="AD26" s="101">
        <v>0</v>
      </c>
      <c r="AE26" s="101">
        <v>0</v>
      </c>
      <c r="AF26" s="101">
        <v>0</v>
      </c>
      <c r="AG26" s="101">
        <v>0</v>
      </c>
      <c r="AH26" s="101">
        <v>0</v>
      </c>
      <c r="AI26" s="101">
        <v>0</v>
      </c>
      <c r="AJ26" s="101">
        <v>0</v>
      </c>
      <c r="AK26" s="101">
        <v>0</v>
      </c>
      <c r="AL26" s="101">
        <v>0</v>
      </c>
      <c r="AM26" s="101">
        <v>0</v>
      </c>
      <c r="AN26" s="101">
        <v>0</v>
      </c>
      <c r="AO26" s="101">
        <v>0</v>
      </c>
      <c r="AP26" s="101">
        <v>0</v>
      </c>
      <c r="AQ26" s="101">
        <v>0</v>
      </c>
    </row>
    <row r="27" spans="1:45" s="130" customFormat="1" hidden="1">
      <c r="A27" s="125" t="s">
        <v>1809</v>
      </c>
      <c r="B27" s="126" t="s">
        <v>1810</v>
      </c>
      <c r="C27" s="125" t="s">
        <v>1764</v>
      </c>
      <c r="D27" s="127"/>
      <c r="E27" s="128">
        <v>-4324.0708450000002</v>
      </c>
      <c r="F27" s="128"/>
      <c r="G27" s="129">
        <v>4324.0708450000002</v>
      </c>
      <c r="H27" s="101">
        <v>4324.0708450000002</v>
      </c>
      <c r="I27" s="101">
        <v>234.107722</v>
      </c>
      <c r="J27" s="101">
        <v>293.06012499999997</v>
      </c>
      <c r="K27" s="101">
        <v>91.460983999999996</v>
      </c>
      <c r="L27" s="101">
        <v>1462.9971330000001</v>
      </c>
      <c r="M27" s="101">
        <v>69.478811000000007</v>
      </c>
      <c r="N27" s="101">
        <v>233.821155</v>
      </c>
      <c r="O27" s="101">
        <v>146.25421299999999</v>
      </c>
      <c r="P27" s="101">
        <v>2.0440880000000003</v>
      </c>
      <c r="Q27" s="101">
        <v>0</v>
      </c>
      <c r="R27" s="101">
        <v>197.55302099999997</v>
      </c>
      <c r="S27" s="101">
        <v>189.568861</v>
      </c>
      <c r="T27" s="101">
        <v>1403.7247320000001</v>
      </c>
      <c r="U27" s="101">
        <v>0</v>
      </c>
      <c r="V27" s="101">
        <v>0</v>
      </c>
      <c r="W27" s="101">
        <v>0</v>
      </c>
      <c r="X27" s="101">
        <v>0</v>
      </c>
      <c r="Y27" s="101">
        <v>0</v>
      </c>
      <c r="Z27" s="101">
        <v>0</v>
      </c>
      <c r="AA27" s="101">
        <v>0</v>
      </c>
      <c r="AB27" s="101">
        <v>0</v>
      </c>
      <c r="AC27" s="101">
        <v>0</v>
      </c>
      <c r="AD27" s="101">
        <v>0</v>
      </c>
      <c r="AE27" s="101">
        <v>0</v>
      </c>
      <c r="AF27" s="101">
        <v>0</v>
      </c>
      <c r="AG27" s="101">
        <v>0</v>
      </c>
      <c r="AH27" s="101">
        <v>0</v>
      </c>
      <c r="AI27" s="101">
        <v>0</v>
      </c>
      <c r="AJ27" s="101">
        <v>0</v>
      </c>
      <c r="AK27" s="101">
        <v>0</v>
      </c>
      <c r="AL27" s="101">
        <v>0</v>
      </c>
      <c r="AM27" s="101">
        <v>0</v>
      </c>
      <c r="AN27" s="101">
        <v>0</v>
      </c>
      <c r="AO27" s="101">
        <v>0</v>
      </c>
      <c r="AP27" s="101">
        <v>0</v>
      </c>
      <c r="AQ27" s="101">
        <v>0</v>
      </c>
    </row>
    <row r="28" spans="1:45" s="130" customFormat="1" hidden="1">
      <c r="A28" s="125" t="s">
        <v>1811</v>
      </c>
      <c r="B28" s="126" t="s">
        <v>1812</v>
      </c>
      <c r="C28" s="125" t="s">
        <v>1765</v>
      </c>
      <c r="D28" s="127"/>
      <c r="E28" s="128">
        <v>-8604.1975190000012</v>
      </c>
      <c r="F28" s="128"/>
      <c r="G28" s="129">
        <v>8604.1975190000012</v>
      </c>
      <c r="H28" s="101">
        <v>8604.1975190000012</v>
      </c>
      <c r="I28" s="101">
        <v>79.672453999999988</v>
      </c>
      <c r="J28" s="101">
        <v>270.712987</v>
      </c>
      <c r="K28" s="101">
        <v>85.911563999999998</v>
      </c>
      <c r="L28" s="101">
        <v>1493.0814680000001</v>
      </c>
      <c r="M28" s="101">
        <v>42.228315000000002</v>
      </c>
      <c r="N28" s="101">
        <v>838.92159400000003</v>
      </c>
      <c r="O28" s="101">
        <v>591.34033800000009</v>
      </c>
      <c r="P28" s="101">
        <v>540.278505</v>
      </c>
      <c r="Q28" s="101">
        <v>564.88605199999995</v>
      </c>
      <c r="R28" s="101">
        <v>1237.028266</v>
      </c>
      <c r="S28" s="101">
        <v>1331.4868020000001</v>
      </c>
      <c r="T28" s="101">
        <v>1528.6491739999999</v>
      </c>
      <c r="U28" s="101">
        <v>0</v>
      </c>
      <c r="V28" s="101">
        <v>0</v>
      </c>
      <c r="W28" s="101">
        <v>0</v>
      </c>
      <c r="X28" s="101">
        <v>0</v>
      </c>
      <c r="Y28" s="101">
        <v>0</v>
      </c>
      <c r="Z28" s="101">
        <v>0</v>
      </c>
      <c r="AA28" s="101">
        <v>0</v>
      </c>
      <c r="AB28" s="101">
        <v>0</v>
      </c>
      <c r="AC28" s="101">
        <v>0</v>
      </c>
      <c r="AD28" s="101">
        <v>0</v>
      </c>
      <c r="AE28" s="101">
        <v>0</v>
      </c>
      <c r="AF28" s="101">
        <v>0</v>
      </c>
      <c r="AG28" s="101">
        <v>0</v>
      </c>
      <c r="AH28" s="101">
        <v>0</v>
      </c>
      <c r="AI28" s="101">
        <v>0</v>
      </c>
      <c r="AJ28" s="101">
        <v>0</v>
      </c>
      <c r="AK28" s="101">
        <v>0</v>
      </c>
      <c r="AL28" s="101">
        <v>0</v>
      </c>
      <c r="AM28" s="101">
        <v>0</v>
      </c>
      <c r="AN28" s="101">
        <v>0</v>
      </c>
      <c r="AO28" s="101">
        <v>0</v>
      </c>
      <c r="AP28" s="101">
        <v>0</v>
      </c>
      <c r="AQ28" s="101">
        <v>0</v>
      </c>
    </row>
    <row r="29" spans="1:45">
      <c r="A29" s="131" t="s">
        <v>298</v>
      </c>
      <c r="B29" s="132" t="s">
        <v>733</v>
      </c>
      <c r="C29" s="131" t="s">
        <v>11</v>
      </c>
      <c r="D29" s="133"/>
      <c r="E29" s="128">
        <v>-159.66859099999999</v>
      </c>
      <c r="F29" s="128">
        <v>157.84</v>
      </c>
      <c r="G29" s="129">
        <v>1.8285909999999888</v>
      </c>
      <c r="H29" s="99">
        <v>159.48859099999999</v>
      </c>
      <c r="I29" s="99">
        <v>8.9740830000000003</v>
      </c>
      <c r="J29" s="99">
        <v>37.885160999999997</v>
      </c>
      <c r="K29" s="99">
        <v>33.910243999999999</v>
      </c>
      <c r="L29" s="99">
        <v>7.425967</v>
      </c>
      <c r="M29" s="99">
        <v>9.1066529999999997</v>
      </c>
      <c r="N29" s="99">
        <v>12.892371000000001</v>
      </c>
      <c r="O29" s="99">
        <v>16.494564999999998</v>
      </c>
      <c r="P29" s="99">
        <v>6.1251750000000005</v>
      </c>
      <c r="Q29" s="99">
        <v>9.7625069999999994</v>
      </c>
      <c r="R29" s="99">
        <v>7.7643130000000005</v>
      </c>
      <c r="S29" s="99">
        <v>7.5158930000000002</v>
      </c>
      <c r="T29" s="99">
        <v>1.631659</v>
      </c>
      <c r="U29" s="99">
        <v>0</v>
      </c>
      <c r="V29" s="99">
        <v>0</v>
      </c>
      <c r="W29" s="99">
        <v>0</v>
      </c>
      <c r="X29" s="99">
        <v>0</v>
      </c>
      <c r="Y29" s="99">
        <v>0</v>
      </c>
      <c r="Z29" s="99">
        <v>0</v>
      </c>
      <c r="AA29" s="99">
        <v>0</v>
      </c>
      <c r="AB29" s="99">
        <v>0</v>
      </c>
      <c r="AC29" s="99">
        <v>0</v>
      </c>
      <c r="AD29" s="99">
        <v>0</v>
      </c>
      <c r="AE29" s="99">
        <v>0</v>
      </c>
      <c r="AF29" s="99">
        <v>0</v>
      </c>
      <c r="AG29" s="99">
        <v>0</v>
      </c>
      <c r="AH29" s="99">
        <v>0</v>
      </c>
      <c r="AI29" s="99">
        <v>0</v>
      </c>
      <c r="AJ29" s="99">
        <v>0</v>
      </c>
      <c r="AK29" s="99">
        <v>0</v>
      </c>
      <c r="AL29" s="99">
        <v>0</v>
      </c>
      <c r="AM29" s="99">
        <v>0</v>
      </c>
      <c r="AN29" s="99">
        <v>0</v>
      </c>
      <c r="AO29" s="99">
        <v>0</v>
      </c>
      <c r="AP29" s="99">
        <v>0</v>
      </c>
      <c r="AQ29" s="99">
        <v>0</v>
      </c>
    </row>
    <row r="30" spans="1:45">
      <c r="A30" s="131" t="s">
        <v>309</v>
      </c>
      <c r="B30" s="132" t="s">
        <v>1669</v>
      </c>
      <c r="C30" s="131" t="s">
        <v>1670</v>
      </c>
      <c r="D30" s="133"/>
      <c r="E30" s="128">
        <v>0</v>
      </c>
      <c r="F30" s="128"/>
      <c r="G30" s="129">
        <v>0</v>
      </c>
      <c r="H30" s="99">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s="99">
        <v>0</v>
      </c>
      <c r="AL30" s="99">
        <v>0</v>
      </c>
      <c r="AM30" s="99">
        <v>0</v>
      </c>
      <c r="AN30" s="99">
        <v>0</v>
      </c>
      <c r="AO30" s="99">
        <v>0</v>
      </c>
      <c r="AP30" s="99">
        <v>0</v>
      </c>
      <c r="AQ30" s="99">
        <v>0</v>
      </c>
    </row>
    <row r="31" spans="1:45">
      <c r="A31" s="131" t="s">
        <v>311</v>
      </c>
      <c r="B31" s="132" t="s">
        <v>57</v>
      </c>
      <c r="C31" s="131" t="s">
        <v>12</v>
      </c>
      <c r="D31" s="133"/>
      <c r="E31" s="128">
        <v>-72.284080999999986</v>
      </c>
      <c r="F31" s="128">
        <v>42.49</v>
      </c>
      <c r="G31" s="129">
        <v>29.794080999999984</v>
      </c>
      <c r="H31" s="99">
        <v>72.284080999999986</v>
      </c>
      <c r="I31" s="99">
        <v>0</v>
      </c>
      <c r="J31" s="99">
        <v>0.98</v>
      </c>
      <c r="K31" s="99">
        <v>0</v>
      </c>
      <c r="L31" s="99">
        <v>0</v>
      </c>
      <c r="M31" s="99">
        <v>0</v>
      </c>
      <c r="N31" s="99">
        <v>0</v>
      </c>
      <c r="O31" s="99">
        <v>40.864080999999999</v>
      </c>
      <c r="P31" s="99">
        <v>0.4</v>
      </c>
      <c r="Q31" s="99">
        <v>0.04</v>
      </c>
      <c r="R31" s="99">
        <v>0</v>
      </c>
      <c r="S31" s="99">
        <v>0</v>
      </c>
      <c r="T31" s="99">
        <v>30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row>
    <row r="32" spans="1:45" s="114" customFormat="1">
      <c r="A32" s="32">
        <v>2</v>
      </c>
      <c r="B32" s="121" t="s">
        <v>642</v>
      </c>
      <c r="C32" s="32" t="s">
        <v>643</v>
      </c>
      <c r="D32" s="122">
        <v>7793.11</v>
      </c>
      <c r="E32" s="123">
        <v>544.28613099999984</v>
      </c>
      <c r="F32" s="124">
        <v>7198.34</v>
      </c>
      <c r="G32" s="124">
        <v>50.483868999999686</v>
      </c>
      <c r="H32" s="105">
        <v>7256.8526689999999</v>
      </c>
      <c r="I32" s="105">
        <v>166.73118600000001</v>
      </c>
      <c r="J32" s="105">
        <v>470.83033499999999</v>
      </c>
      <c r="K32" s="105">
        <v>202.72715000000002</v>
      </c>
      <c r="L32" s="105">
        <v>1287.2609029999999</v>
      </c>
      <c r="M32" s="105">
        <v>67.669606000000002</v>
      </c>
      <c r="N32" s="105">
        <v>1043.8067189999999</v>
      </c>
      <c r="O32" s="105">
        <v>875.61347000000001</v>
      </c>
      <c r="P32" s="105">
        <v>151.83847599999999</v>
      </c>
      <c r="Q32" s="105">
        <v>691.46224099999995</v>
      </c>
      <c r="R32" s="105">
        <v>205.96196700000002</v>
      </c>
      <c r="S32" s="105">
        <v>514.03002700000002</v>
      </c>
      <c r="T32" s="105">
        <v>1578.9205890000001</v>
      </c>
      <c r="U32" s="105">
        <v>0</v>
      </c>
      <c r="V32" s="105">
        <v>0</v>
      </c>
      <c r="W32" s="105">
        <v>0</v>
      </c>
      <c r="X32" s="105">
        <v>0</v>
      </c>
      <c r="Y32" s="105">
        <v>0</v>
      </c>
      <c r="Z32" s="105">
        <v>0</v>
      </c>
      <c r="AA32" s="105">
        <v>0</v>
      </c>
      <c r="AB32" s="105">
        <v>0</v>
      </c>
      <c r="AC32" s="105">
        <v>0</v>
      </c>
      <c r="AD32" s="105">
        <v>0</v>
      </c>
      <c r="AE32" s="105">
        <v>0</v>
      </c>
      <c r="AF32" s="105">
        <v>0</v>
      </c>
      <c r="AG32" s="105">
        <v>0</v>
      </c>
      <c r="AH32" s="105">
        <v>0</v>
      </c>
      <c r="AI32" s="105">
        <v>0</v>
      </c>
      <c r="AJ32" s="105">
        <v>0</v>
      </c>
      <c r="AK32" s="105">
        <v>0</v>
      </c>
      <c r="AL32" s="105">
        <v>0</v>
      </c>
      <c r="AM32" s="105">
        <v>0</v>
      </c>
      <c r="AN32" s="105">
        <v>0</v>
      </c>
      <c r="AO32" s="105">
        <v>0</v>
      </c>
      <c r="AP32" s="105">
        <v>0</v>
      </c>
      <c r="AQ32" s="105">
        <v>0</v>
      </c>
    </row>
    <row r="33" spans="1:43" s="130" customFormat="1">
      <c r="A33" s="125"/>
      <c r="B33" s="126" t="s">
        <v>634</v>
      </c>
      <c r="C33" s="125"/>
      <c r="D33" s="127"/>
      <c r="E33" s="128">
        <v>0</v>
      </c>
      <c r="F33" s="128"/>
      <c r="G33" s="129">
        <v>0</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row>
    <row r="34" spans="1:43">
      <c r="A34" s="131" t="s">
        <v>43</v>
      </c>
      <c r="B34" s="132" t="s">
        <v>644</v>
      </c>
      <c r="C34" s="131" t="s">
        <v>13</v>
      </c>
      <c r="D34" s="133">
        <v>11.32</v>
      </c>
      <c r="E34" s="128">
        <v>-66.698066000000011</v>
      </c>
      <c r="F34" s="128">
        <v>78.02</v>
      </c>
      <c r="G34" s="129">
        <v>-1.9339999999914426E-3</v>
      </c>
      <c r="H34" s="99">
        <v>78.018066000000005</v>
      </c>
      <c r="I34" s="99">
        <v>1.1768149999999999</v>
      </c>
      <c r="J34" s="99">
        <v>76.752520000000004</v>
      </c>
      <c r="K34" s="99">
        <v>0</v>
      </c>
      <c r="L34" s="99">
        <v>0</v>
      </c>
      <c r="M34" s="99">
        <v>8.8731000000000004E-2</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v>0</v>
      </c>
      <c r="AL34" s="99">
        <v>0</v>
      </c>
      <c r="AM34" s="99">
        <v>0</v>
      </c>
      <c r="AN34" s="99">
        <v>0</v>
      </c>
      <c r="AO34" s="99">
        <v>0</v>
      </c>
      <c r="AP34" s="99">
        <v>0</v>
      </c>
      <c r="AQ34" s="99">
        <v>0</v>
      </c>
    </row>
    <row r="35" spans="1:43">
      <c r="A35" s="131" t="s">
        <v>45</v>
      </c>
      <c r="B35" s="132" t="s">
        <v>645</v>
      </c>
      <c r="C35" s="131" t="s">
        <v>14</v>
      </c>
      <c r="D35" s="133">
        <v>5.84</v>
      </c>
      <c r="E35" s="128">
        <v>1.4067810000000005</v>
      </c>
      <c r="F35" s="128">
        <v>3.49</v>
      </c>
      <c r="G35" s="129">
        <v>0.94321899999999914</v>
      </c>
      <c r="H35" s="99">
        <v>4.4332189999999994</v>
      </c>
      <c r="I35" s="99">
        <v>3.0779190000000001</v>
      </c>
      <c r="J35" s="99">
        <v>0.19009999999999999</v>
      </c>
      <c r="K35" s="99">
        <v>0.21820000000000001</v>
      </c>
      <c r="L35" s="99">
        <v>0.14199999999999999</v>
      </c>
      <c r="M35" s="99">
        <v>0.13100000000000001</v>
      </c>
      <c r="N35" s="99">
        <v>0</v>
      </c>
      <c r="O35" s="99">
        <v>0</v>
      </c>
      <c r="P35" s="99">
        <v>0.124</v>
      </c>
      <c r="Q35" s="99">
        <v>0.2</v>
      </c>
      <c r="R35" s="99">
        <v>0.17</v>
      </c>
      <c r="S35" s="99">
        <v>0.18</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v>0</v>
      </c>
      <c r="AL35" s="99">
        <v>0</v>
      </c>
      <c r="AM35" s="99">
        <v>0</v>
      </c>
      <c r="AN35" s="99">
        <v>0</v>
      </c>
      <c r="AO35" s="99">
        <v>0</v>
      </c>
      <c r="AP35" s="99">
        <v>0</v>
      </c>
      <c r="AQ35" s="99">
        <v>0</v>
      </c>
    </row>
    <row r="36" spans="1:43">
      <c r="A36" s="131" t="s">
        <v>47</v>
      </c>
      <c r="B36" s="132" t="s">
        <v>646</v>
      </c>
      <c r="C36" s="131" t="s">
        <v>647</v>
      </c>
      <c r="D36" s="133"/>
      <c r="E36" s="128">
        <v>0</v>
      </c>
      <c r="F36" s="128"/>
      <c r="G36" s="129">
        <v>0</v>
      </c>
      <c r="H36" s="99">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v>0</v>
      </c>
      <c r="AL36" s="99">
        <v>0</v>
      </c>
      <c r="AM36" s="99">
        <v>0</v>
      </c>
      <c r="AN36" s="99">
        <v>0</v>
      </c>
      <c r="AO36" s="99">
        <v>0</v>
      </c>
      <c r="AP36" s="99">
        <v>0</v>
      </c>
      <c r="AQ36" s="99">
        <v>0</v>
      </c>
    </row>
    <row r="37" spans="1:43">
      <c r="A37" s="131" t="s">
        <v>48</v>
      </c>
      <c r="B37" s="132" t="s">
        <v>61</v>
      </c>
      <c r="C37" s="131" t="s">
        <v>60</v>
      </c>
      <c r="D37" s="133">
        <v>50</v>
      </c>
      <c r="E37" s="128">
        <v>0</v>
      </c>
      <c r="F37" s="128">
        <v>50</v>
      </c>
      <c r="G37" s="129">
        <v>0</v>
      </c>
      <c r="H37" s="99">
        <v>50</v>
      </c>
      <c r="I37" s="99">
        <v>0</v>
      </c>
      <c r="J37" s="99">
        <v>50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v>0</v>
      </c>
      <c r="AL37" s="99">
        <v>0</v>
      </c>
      <c r="AM37" s="99">
        <v>0</v>
      </c>
      <c r="AN37" s="99">
        <v>0</v>
      </c>
      <c r="AO37" s="99">
        <v>0</v>
      </c>
      <c r="AP37" s="99">
        <v>0</v>
      </c>
      <c r="AQ37" s="99">
        <v>0</v>
      </c>
    </row>
    <row r="38" spans="1:43">
      <c r="A38" s="131" t="s">
        <v>197</v>
      </c>
      <c r="B38" s="132" t="s">
        <v>648</v>
      </c>
      <c r="C38" s="131" t="s">
        <v>15</v>
      </c>
      <c r="D38" s="133">
        <v>57.43</v>
      </c>
      <c r="E38" s="128">
        <v>50.775103000000001</v>
      </c>
      <c r="F38" s="128">
        <v>5.87</v>
      </c>
      <c r="G38" s="129">
        <v>0.78489699999999996</v>
      </c>
      <c r="H38" s="99">
        <v>6.6548970000000001</v>
      </c>
      <c r="I38" s="99">
        <v>2.9955000000000003</v>
      </c>
      <c r="J38" s="99">
        <v>0.4</v>
      </c>
      <c r="K38" s="99">
        <v>0.16742799999999999</v>
      </c>
      <c r="L38" s="99">
        <v>0</v>
      </c>
      <c r="M38" s="99">
        <v>0.142593</v>
      </c>
      <c r="N38" s="99">
        <v>0.64937599999999995</v>
      </c>
      <c r="O38" s="99">
        <v>1.2999999999999998</v>
      </c>
      <c r="P38" s="99">
        <v>0</v>
      </c>
      <c r="Q38" s="99">
        <v>0</v>
      </c>
      <c r="R38" s="99">
        <v>0</v>
      </c>
      <c r="S38" s="99">
        <v>1</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v>0</v>
      </c>
      <c r="AL38" s="99">
        <v>0</v>
      </c>
      <c r="AM38" s="99">
        <v>0</v>
      </c>
      <c r="AN38" s="99">
        <v>0</v>
      </c>
      <c r="AO38" s="99">
        <v>0</v>
      </c>
      <c r="AP38" s="99">
        <v>0</v>
      </c>
      <c r="AQ38" s="99">
        <v>0</v>
      </c>
    </row>
    <row r="39" spans="1:43">
      <c r="A39" s="131" t="s">
        <v>198</v>
      </c>
      <c r="B39" s="132" t="s">
        <v>320</v>
      </c>
      <c r="C39" s="131" t="s">
        <v>16</v>
      </c>
      <c r="D39" s="133">
        <v>55.6</v>
      </c>
      <c r="E39" s="128">
        <v>12.016863000000001</v>
      </c>
      <c r="F39" s="128">
        <v>7.82</v>
      </c>
      <c r="G39" s="129">
        <v>35.763137</v>
      </c>
      <c r="H39" s="99">
        <v>43.583137000000001</v>
      </c>
      <c r="I39" s="99">
        <v>0.209923</v>
      </c>
      <c r="J39" s="99">
        <v>2.17</v>
      </c>
      <c r="K39" s="99">
        <v>3.0005E-2</v>
      </c>
      <c r="L39" s="99">
        <v>0</v>
      </c>
      <c r="M39" s="99">
        <v>0</v>
      </c>
      <c r="N39" s="99">
        <v>0.10244200000000001</v>
      </c>
      <c r="O39" s="99">
        <v>41.070767000000004</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v>0</v>
      </c>
      <c r="AL39" s="99">
        <v>0</v>
      </c>
      <c r="AM39" s="99">
        <v>0</v>
      </c>
      <c r="AN39" s="99">
        <v>0</v>
      </c>
      <c r="AO39" s="99">
        <v>0</v>
      </c>
      <c r="AP39" s="99">
        <v>0</v>
      </c>
      <c r="AQ39" s="99">
        <v>0</v>
      </c>
    </row>
    <row r="40" spans="1:43">
      <c r="A40" s="131" t="s">
        <v>332</v>
      </c>
      <c r="B40" s="132" t="s">
        <v>1813</v>
      </c>
      <c r="C40" s="131" t="s">
        <v>650</v>
      </c>
      <c r="D40" s="133">
        <v>4.87</v>
      </c>
      <c r="E40" s="128">
        <v>-9.9164329999999978</v>
      </c>
      <c r="F40" s="128">
        <v>4.87</v>
      </c>
      <c r="G40" s="129">
        <v>9.9164329999999978</v>
      </c>
      <c r="H40" s="99">
        <v>14.786432999999999</v>
      </c>
      <c r="I40" s="99">
        <v>0</v>
      </c>
      <c r="J40" s="99">
        <v>14.786432999999999</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v>0</v>
      </c>
      <c r="AL40" s="99">
        <v>0</v>
      </c>
      <c r="AM40" s="99">
        <v>0</v>
      </c>
      <c r="AN40" s="99">
        <v>0</v>
      </c>
      <c r="AO40" s="99">
        <v>0</v>
      </c>
      <c r="AP40" s="99">
        <v>0</v>
      </c>
      <c r="AQ40" s="99">
        <v>0</v>
      </c>
    </row>
    <row r="41" spans="1:43">
      <c r="A41" s="131" t="s">
        <v>334</v>
      </c>
      <c r="B41" s="132" t="s">
        <v>1814</v>
      </c>
      <c r="C41" s="131" t="s">
        <v>17</v>
      </c>
      <c r="D41" s="133"/>
      <c r="E41" s="128">
        <v>-30.484563000000001</v>
      </c>
      <c r="F41" s="128">
        <v>31.21</v>
      </c>
      <c r="G41" s="129">
        <v>-0.72543699999999944</v>
      </c>
      <c r="H41" s="99">
        <v>30.474562999999996</v>
      </c>
      <c r="I41" s="99">
        <v>3.4709829999999999</v>
      </c>
      <c r="J41" s="99">
        <v>8.9320360000000001</v>
      </c>
      <c r="K41" s="99">
        <v>5.5154490000000003</v>
      </c>
      <c r="L41" s="99">
        <v>0.04</v>
      </c>
      <c r="M41" s="99">
        <v>0</v>
      </c>
      <c r="N41" s="99">
        <v>2.3103180000000001</v>
      </c>
      <c r="O41" s="99">
        <v>0</v>
      </c>
      <c r="P41" s="99">
        <v>0</v>
      </c>
      <c r="Q41" s="99">
        <v>10.150777</v>
      </c>
      <c r="R41" s="99">
        <v>0</v>
      </c>
      <c r="S41" s="99">
        <v>5.5E-2</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v>0</v>
      </c>
      <c r="AL41" s="99">
        <v>0</v>
      </c>
      <c r="AM41" s="99">
        <v>0</v>
      </c>
      <c r="AN41" s="99">
        <v>0</v>
      </c>
      <c r="AO41" s="99">
        <v>0</v>
      </c>
      <c r="AP41" s="99">
        <v>0</v>
      </c>
      <c r="AQ41" s="99">
        <v>0</v>
      </c>
    </row>
    <row r="42" spans="1:43" ht="31.2">
      <c r="A42" s="131" t="s">
        <v>335</v>
      </c>
      <c r="B42" s="132" t="s">
        <v>651</v>
      </c>
      <c r="C42" s="131" t="s">
        <v>652</v>
      </c>
      <c r="D42" s="133">
        <v>1401.7</v>
      </c>
      <c r="E42" s="128">
        <v>196.55295900000033</v>
      </c>
      <c r="F42" s="128">
        <v>1210.8900000000001</v>
      </c>
      <c r="G42" s="129">
        <v>-5.7429590000003827</v>
      </c>
      <c r="H42" s="99">
        <v>1216.6158409999998</v>
      </c>
      <c r="I42" s="99">
        <v>63.549080999999994</v>
      </c>
      <c r="J42" s="99">
        <v>164.21313500000002</v>
      </c>
      <c r="K42" s="99">
        <v>71.043058000000002</v>
      </c>
      <c r="L42" s="99">
        <v>113.149618</v>
      </c>
      <c r="M42" s="99">
        <v>21.610883000000001</v>
      </c>
      <c r="N42" s="99">
        <v>81.107032999999987</v>
      </c>
      <c r="O42" s="99">
        <v>258.16712199999995</v>
      </c>
      <c r="P42" s="99">
        <v>94.650323999999998</v>
      </c>
      <c r="Q42" s="99">
        <v>157.94295199999999</v>
      </c>
      <c r="R42" s="99">
        <v>67.933276000000021</v>
      </c>
      <c r="S42" s="99">
        <v>70.868446000000006</v>
      </c>
      <c r="T42" s="99">
        <v>52.380913000000007</v>
      </c>
      <c r="U42" s="99">
        <v>0</v>
      </c>
      <c r="V42" s="99">
        <v>0</v>
      </c>
      <c r="W42" s="99">
        <v>0</v>
      </c>
      <c r="X42" s="99">
        <v>0</v>
      </c>
      <c r="Y42" s="99">
        <v>0</v>
      </c>
      <c r="Z42" s="99">
        <v>0</v>
      </c>
      <c r="AA42" s="99">
        <v>0</v>
      </c>
      <c r="AB42" s="99">
        <v>0</v>
      </c>
      <c r="AC42" s="99">
        <v>0</v>
      </c>
      <c r="AD42" s="99">
        <v>0</v>
      </c>
      <c r="AE42" s="99">
        <v>0</v>
      </c>
      <c r="AF42" s="99">
        <v>0</v>
      </c>
      <c r="AG42" s="99">
        <v>0</v>
      </c>
      <c r="AH42" s="99">
        <v>0</v>
      </c>
      <c r="AI42" s="99">
        <v>0</v>
      </c>
      <c r="AJ42" s="99">
        <v>0</v>
      </c>
      <c r="AK42" s="99">
        <v>0</v>
      </c>
      <c r="AL42" s="99">
        <v>0</v>
      </c>
      <c r="AM42" s="99">
        <v>0</v>
      </c>
      <c r="AN42" s="99">
        <v>0</v>
      </c>
      <c r="AO42" s="99">
        <v>0</v>
      </c>
      <c r="AP42" s="99">
        <v>0</v>
      </c>
      <c r="AQ42" s="99">
        <v>0</v>
      </c>
    </row>
    <row r="43" spans="1:43" s="130" customFormat="1">
      <c r="A43" s="125"/>
      <c r="B43" s="126" t="s">
        <v>634</v>
      </c>
      <c r="C43" s="125"/>
      <c r="D43" s="127"/>
      <c r="E43" s="128">
        <v>0</v>
      </c>
      <c r="F43" s="128"/>
      <c r="G43" s="129">
        <v>0</v>
      </c>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row>
    <row r="44" spans="1:43">
      <c r="A44" s="131" t="s">
        <v>653</v>
      </c>
      <c r="B44" s="132" t="s">
        <v>69</v>
      </c>
      <c r="C44" s="131" t="s">
        <v>18</v>
      </c>
      <c r="D44" s="133">
        <v>630.59</v>
      </c>
      <c r="E44" s="128">
        <v>3.0481159999999363</v>
      </c>
      <c r="F44" s="128">
        <v>601.74</v>
      </c>
      <c r="G44" s="129">
        <v>25.801884000000086</v>
      </c>
      <c r="H44" s="99">
        <v>633.69188400000007</v>
      </c>
      <c r="I44" s="99">
        <v>39.827455999999998</v>
      </c>
      <c r="J44" s="99">
        <v>99.832758000000013</v>
      </c>
      <c r="K44" s="99">
        <v>35.959015999999998</v>
      </c>
      <c r="L44" s="99">
        <v>32.853099</v>
      </c>
      <c r="M44" s="99">
        <v>10.838182</v>
      </c>
      <c r="N44" s="99">
        <v>45.360824999999998</v>
      </c>
      <c r="O44" s="99">
        <v>104.98084799999998</v>
      </c>
      <c r="P44" s="99">
        <v>40.331854</v>
      </c>
      <c r="Q44" s="99">
        <v>61.828131999999997</v>
      </c>
      <c r="R44" s="99">
        <v>60.126443000000009</v>
      </c>
      <c r="S44" s="99">
        <v>55.964612000000002</v>
      </c>
      <c r="T44" s="99">
        <v>45.788659000000003</v>
      </c>
      <c r="U44" s="99">
        <v>0</v>
      </c>
      <c r="V44" s="99">
        <v>0</v>
      </c>
      <c r="W44" s="99">
        <v>0</v>
      </c>
      <c r="X44" s="99">
        <v>0</v>
      </c>
      <c r="Y44" s="99">
        <v>0</v>
      </c>
      <c r="Z44" s="99">
        <v>0</v>
      </c>
      <c r="AA44" s="99">
        <v>0</v>
      </c>
      <c r="AB44" s="99">
        <v>0</v>
      </c>
      <c r="AC44" s="99">
        <v>0</v>
      </c>
      <c r="AD44" s="99">
        <v>0</v>
      </c>
      <c r="AE44" s="99">
        <v>0</v>
      </c>
      <c r="AF44" s="99">
        <v>0</v>
      </c>
      <c r="AG44" s="99">
        <v>0</v>
      </c>
      <c r="AH44" s="99">
        <v>0</v>
      </c>
      <c r="AI44" s="99">
        <v>0</v>
      </c>
      <c r="AJ44" s="99">
        <v>0</v>
      </c>
      <c r="AK44" s="99">
        <v>0</v>
      </c>
      <c r="AL44" s="99">
        <v>0</v>
      </c>
      <c r="AM44" s="99">
        <v>0</v>
      </c>
      <c r="AN44" s="99">
        <v>0</v>
      </c>
      <c r="AO44" s="99">
        <v>0</v>
      </c>
      <c r="AP44" s="99">
        <v>0</v>
      </c>
      <c r="AQ44" s="99">
        <v>0</v>
      </c>
    </row>
    <row r="45" spans="1:43">
      <c r="A45" s="131" t="s">
        <v>653</v>
      </c>
      <c r="B45" s="132" t="s">
        <v>183</v>
      </c>
      <c r="C45" s="131" t="s">
        <v>19</v>
      </c>
      <c r="D45" s="133">
        <v>104.55</v>
      </c>
      <c r="E45" s="128">
        <v>20.379151999999991</v>
      </c>
      <c r="F45" s="128">
        <v>83.3</v>
      </c>
      <c r="G45" s="129">
        <v>0.87084800000000939</v>
      </c>
      <c r="H45" s="99">
        <v>89.220848000000004</v>
      </c>
      <c r="I45" s="99">
        <v>2.437964</v>
      </c>
      <c r="J45" s="99">
        <v>23.909694000000002</v>
      </c>
      <c r="K45" s="99">
        <v>17.516470999999999</v>
      </c>
      <c r="L45" s="99">
        <v>5.3682289999999995</v>
      </c>
      <c r="M45" s="99">
        <v>2.990885</v>
      </c>
      <c r="N45" s="99">
        <v>10.902293</v>
      </c>
      <c r="O45" s="99">
        <v>16.177997999999999</v>
      </c>
      <c r="P45" s="99">
        <v>7.2249650000000001</v>
      </c>
      <c r="Q45" s="99">
        <v>0.34231400000000001</v>
      </c>
      <c r="R45" s="99">
        <v>1.3994310000000001</v>
      </c>
      <c r="S45" s="99">
        <v>0.950604</v>
      </c>
      <c r="T45" s="99">
        <v>0</v>
      </c>
      <c r="U45" s="99">
        <v>0</v>
      </c>
      <c r="V45" s="99">
        <v>0</v>
      </c>
      <c r="W45" s="99">
        <v>0</v>
      </c>
      <c r="X45" s="99">
        <v>0</v>
      </c>
      <c r="Y45" s="99">
        <v>0</v>
      </c>
      <c r="Z45" s="99">
        <v>0</v>
      </c>
      <c r="AA45" s="99">
        <v>0</v>
      </c>
      <c r="AB45" s="99">
        <v>0</v>
      </c>
      <c r="AC45" s="99">
        <v>0</v>
      </c>
      <c r="AD45" s="99">
        <v>0</v>
      </c>
      <c r="AE45" s="99">
        <v>0</v>
      </c>
      <c r="AF45" s="99">
        <v>0</v>
      </c>
      <c r="AG45" s="99">
        <v>0</v>
      </c>
      <c r="AH45" s="99">
        <v>0</v>
      </c>
      <c r="AI45" s="99">
        <v>0</v>
      </c>
      <c r="AJ45" s="99">
        <v>0</v>
      </c>
      <c r="AK45" s="99">
        <v>0</v>
      </c>
      <c r="AL45" s="99">
        <v>0</v>
      </c>
      <c r="AM45" s="99">
        <v>0</v>
      </c>
      <c r="AN45" s="99">
        <v>0</v>
      </c>
      <c r="AO45" s="99">
        <v>0</v>
      </c>
      <c r="AP45" s="99">
        <v>0</v>
      </c>
      <c r="AQ45" s="99">
        <v>0</v>
      </c>
    </row>
    <row r="46" spans="1:43">
      <c r="A46" s="131" t="s">
        <v>653</v>
      </c>
      <c r="B46" s="132" t="s">
        <v>75</v>
      </c>
      <c r="C46" s="131" t="s">
        <v>20</v>
      </c>
      <c r="D46" s="133">
        <v>22.8</v>
      </c>
      <c r="E46" s="128">
        <v>15.087107</v>
      </c>
      <c r="F46" s="128">
        <v>7.73</v>
      </c>
      <c r="G46" s="129">
        <v>-1.7107000000000205E-2</v>
      </c>
      <c r="H46" s="99">
        <v>7.7028930000000004</v>
      </c>
      <c r="I46" s="99">
        <v>0.37678600000000001</v>
      </c>
      <c r="J46" s="99">
        <v>1.4338200000000001</v>
      </c>
      <c r="K46" s="99">
        <v>0.81088700000000002</v>
      </c>
      <c r="L46" s="99">
        <v>0.32668999999999998</v>
      </c>
      <c r="M46" s="99">
        <v>0.23142599999999999</v>
      </c>
      <c r="N46" s="99">
        <v>0.32843299999999997</v>
      </c>
      <c r="O46" s="99">
        <v>1.088759</v>
      </c>
      <c r="P46" s="99">
        <v>0.649339</v>
      </c>
      <c r="Q46" s="99">
        <v>0.86103700000000005</v>
      </c>
      <c r="R46" s="99">
        <v>0.31785099999999999</v>
      </c>
      <c r="S46" s="99">
        <v>0.85672700000000002</v>
      </c>
      <c r="T46" s="99">
        <v>0.42113800000000001</v>
      </c>
      <c r="U46" s="99">
        <v>0</v>
      </c>
      <c r="V46" s="99">
        <v>0</v>
      </c>
      <c r="W46" s="99">
        <v>0</v>
      </c>
      <c r="X46" s="99">
        <v>0</v>
      </c>
      <c r="Y46" s="99">
        <v>0</v>
      </c>
      <c r="Z46" s="99">
        <v>0</v>
      </c>
      <c r="AA46" s="99">
        <v>0</v>
      </c>
      <c r="AB46" s="99">
        <v>0</v>
      </c>
      <c r="AC46" s="99">
        <v>0</v>
      </c>
      <c r="AD46" s="99">
        <v>0</v>
      </c>
      <c r="AE46" s="99">
        <v>0</v>
      </c>
      <c r="AF46" s="99">
        <v>0</v>
      </c>
      <c r="AG46" s="99">
        <v>0</v>
      </c>
      <c r="AH46" s="99">
        <v>0</v>
      </c>
      <c r="AI46" s="99">
        <v>0</v>
      </c>
      <c r="AJ46" s="99">
        <v>0</v>
      </c>
      <c r="AK46" s="99">
        <v>0</v>
      </c>
      <c r="AL46" s="99">
        <v>0</v>
      </c>
      <c r="AM46" s="99">
        <v>0</v>
      </c>
      <c r="AN46" s="99">
        <v>0</v>
      </c>
      <c r="AO46" s="99">
        <v>0</v>
      </c>
      <c r="AP46" s="99">
        <v>0</v>
      </c>
      <c r="AQ46" s="99">
        <v>0</v>
      </c>
    </row>
    <row r="47" spans="1:43">
      <c r="A47" s="131" t="s">
        <v>653</v>
      </c>
      <c r="B47" s="132" t="s">
        <v>654</v>
      </c>
      <c r="C47" s="131" t="s">
        <v>21</v>
      </c>
      <c r="D47" s="133">
        <v>5.9</v>
      </c>
      <c r="E47" s="128">
        <v>1.4961679999999999</v>
      </c>
      <c r="F47" s="128">
        <v>4.41</v>
      </c>
      <c r="G47" s="129">
        <v>-6.1679999999997293E-3</v>
      </c>
      <c r="H47" s="99">
        <v>4.4038320000000004</v>
      </c>
      <c r="I47" s="99">
        <v>1.903875</v>
      </c>
      <c r="J47" s="99">
        <v>0.28015499999999999</v>
      </c>
      <c r="K47" s="99">
        <v>0.11998399999999999</v>
      </c>
      <c r="L47" s="99">
        <v>0.192909</v>
      </c>
      <c r="M47" s="99">
        <v>0.29452299999999998</v>
      </c>
      <c r="N47" s="99">
        <v>6.9500000000000006E-2</v>
      </c>
      <c r="O47" s="99">
        <v>0.109642</v>
      </c>
      <c r="P47" s="99">
        <v>0.180368</v>
      </c>
      <c r="Q47" s="99">
        <v>0.27649800000000002</v>
      </c>
      <c r="R47" s="99">
        <v>0.221719</v>
      </c>
      <c r="S47" s="99">
        <v>0.38028800000000001</v>
      </c>
      <c r="T47" s="99">
        <v>0.37437100000000001</v>
      </c>
      <c r="U47" s="99">
        <v>0</v>
      </c>
      <c r="V47" s="99">
        <v>0</v>
      </c>
      <c r="W47" s="99">
        <v>0</v>
      </c>
      <c r="X47" s="99">
        <v>0</v>
      </c>
      <c r="Y47" s="99">
        <v>0</v>
      </c>
      <c r="Z47" s="99">
        <v>0</v>
      </c>
      <c r="AA47" s="99">
        <v>0</v>
      </c>
      <c r="AB47" s="99">
        <v>0</v>
      </c>
      <c r="AC47" s="99">
        <v>0</v>
      </c>
      <c r="AD47" s="99">
        <v>0</v>
      </c>
      <c r="AE47" s="99">
        <v>0</v>
      </c>
      <c r="AF47" s="99">
        <v>0</v>
      </c>
      <c r="AG47" s="99">
        <v>0</v>
      </c>
      <c r="AH47" s="99">
        <v>0</v>
      </c>
      <c r="AI47" s="99">
        <v>0</v>
      </c>
      <c r="AJ47" s="99">
        <v>0</v>
      </c>
      <c r="AK47" s="99">
        <v>0</v>
      </c>
      <c r="AL47" s="99">
        <v>0</v>
      </c>
      <c r="AM47" s="99">
        <v>0</v>
      </c>
      <c r="AN47" s="99">
        <v>0</v>
      </c>
      <c r="AO47" s="99">
        <v>0</v>
      </c>
      <c r="AP47" s="99">
        <v>0</v>
      </c>
      <c r="AQ47" s="99">
        <v>0</v>
      </c>
    </row>
    <row r="48" spans="1:43">
      <c r="A48" s="131" t="s">
        <v>653</v>
      </c>
      <c r="B48" s="132" t="s">
        <v>655</v>
      </c>
      <c r="C48" s="131" t="s">
        <v>22</v>
      </c>
      <c r="D48" s="133">
        <v>61.11</v>
      </c>
      <c r="E48" s="128">
        <v>8.6717209999999909</v>
      </c>
      <c r="F48" s="128">
        <v>52.44</v>
      </c>
      <c r="G48" s="129">
        <v>-1.7209999999892034E-3</v>
      </c>
      <c r="H48" s="99">
        <v>52.428279000000003</v>
      </c>
      <c r="I48" s="99">
        <v>5.4153900000000004</v>
      </c>
      <c r="J48" s="99">
        <v>8.8699740000000009</v>
      </c>
      <c r="K48" s="99">
        <v>3.1947750000000004</v>
      </c>
      <c r="L48" s="99">
        <v>2.3480110000000001</v>
      </c>
      <c r="M48" s="99">
        <v>1.7761089999999999</v>
      </c>
      <c r="N48" s="99">
        <v>2.241587</v>
      </c>
      <c r="O48" s="99">
        <v>10.282389</v>
      </c>
      <c r="P48" s="99">
        <v>4.1636680000000004</v>
      </c>
      <c r="Q48" s="99">
        <v>6.1835050000000003</v>
      </c>
      <c r="R48" s="99">
        <v>2.514173</v>
      </c>
      <c r="S48" s="99">
        <v>4.0779920000000001</v>
      </c>
      <c r="T48" s="99">
        <v>1.360706</v>
      </c>
      <c r="U48" s="99">
        <v>0</v>
      </c>
      <c r="V48" s="99">
        <v>0</v>
      </c>
      <c r="W48" s="99">
        <v>0</v>
      </c>
      <c r="X48" s="99">
        <v>0</v>
      </c>
      <c r="Y48" s="99">
        <v>0</v>
      </c>
      <c r="Z48" s="99">
        <v>0</v>
      </c>
      <c r="AA48" s="99">
        <v>0</v>
      </c>
      <c r="AB48" s="99">
        <v>0</v>
      </c>
      <c r="AC48" s="99">
        <v>0</v>
      </c>
      <c r="AD48" s="99">
        <v>0</v>
      </c>
      <c r="AE48" s="99">
        <v>0</v>
      </c>
      <c r="AF48" s="99">
        <v>0</v>
      </c>
      <c r="AG48" s="99">
        <v>0</v>
      </c>
      <c r="AH48" s="99">
        <v>0</v>
      </c>
      <c r="AI48" s="99">
        <v>0</v>
      </c>
      <c r="AJ48" s="99">
        <v>0</v>
      </c>
      <c r="AK48" s="99">
        <v>0</v>
      </c>
      <c r="AL48" s="99">
        <v>0</v>
      </c>
      <c r="AM48" s="99">
        <v>0</v>
      </c>
      <c r="AN48" s="99">
        <v>0</v>
      </c>
      <c r="AO48" s="99">
        <v>0</v>
      </c>
      <c r="AP48" s="99">
        <v>0</v>
      </c>
      <c r="AQ48" s="99">
        <v>0</v>
      </c>
    </row>
    <row r="49" spans="1:43">
      <c r="A49" s="131" t="s">
        <v>653</v>
      </c>
      <c r="B49" s="132" t="s">
        <v>656</v>
      </c>
      <c r="C49" s="131" t="s">
        <v>23</v>
      </c>
      <c r="D49" s="133">
        <v>8.25</v>
      </c>
      <c r="E49" s="128">
        <v>3.390301</v>
      </c>
      <c r="F49" s="128">
        <v>4.8600000000000003</v>
      </c>
      <c r="G49" s="129">
        <v>-3.0100000000032878E-4</v>
      </c>
      <c r="H49" s="99">
        <v>4.859699</v>
      </c>
      <c r="I49" s="99">
        <v>3.0754809999999999</v>
      </c>
      <c r="J49" s="99">
        <v>0.50581500000000001</v>
      </c>
      <c r="K49" s="99">
        <v>0.39281500000000003</v>
      </c>
      <c r="L49" s="99">
        <v>0.53427100000000005</v>
      </c>
      <c r="M49" s="99">
        <v>0.35131699999999999</v>
      </c>
      <c r="N49" s="99">
        <v>0</v>
      </c>
      <c r="O49" s="99">
        <v>0</v>
      </c>
      <c r="P49" s="99">
        <v>0</v>
      </c>
      <c r="Q49" s="99">
        <v>0</v>
      </c>
      <c r="R49" s="99">
        <v>0</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s="99">
        <v>0</v>
      </c>
      <c r="AL49" s="99">
        <v>0</v>
      </c>
      <c r="AM49" s="99">
        <v>0</v>
      </c>
      <c r="AN49" s="99">
        <v>0</v>
      </c>
      <c r="AO49" s="99">
        <v>0</v>
      </c>
      <c r="AP49" s="99">
        <v>0</v>
      </c>
      <c r="AQ49" s="99">
        <v>0</v>
      </c>
    </row>
    <row r="50" spans="1:43">
      <c r="A50" s="131" t="s">
        <v>653</v>
      </c>
      <c r="B50" s="132" t="s">
        <v>163</v>
      </c>
      <c r="C50" s="131" t="s">
        <v>24</v>
      </c>
      <c r="D50" s="133">
        <v>397.03</v>
      </c>
      <c r="E50" s="128">
        <v>95.664360000000045</v>
      </c>
      <c r="F50" s="128">
        <v>333.77</v>
      </c>
      <c r="G50" s="129">
        <v>-32.404360000000054</v>
      </c>
      <c r="H50" s="99">
        <v>301.65443999999997</v>
      </c>
      <c r="I50" s="99">
        <v>1.024726</v>
      </c>
      <c r="J50" s="99">
        <v>17.552475999999999</v>
      </c>
      <c r="K50" s="99">
        <v>0.93932799999999994</v>
      </c>
      <c r="L50" s="99">
        <v>66.016019</v>
      </c>
      <c r="M50" s="99">
        <v>0.22658200000000001</v>
      </c>
      <c r="N50" s="99">
        <v>3.9495419999999997</v>
      </c>
      <c r="O50" s="99">
        <v>102.75116000000001</v>
      </c>
      <c r="P50" s="99">
        <v>35.021304000000001</v>
      </c>
      <c r="Q50" s="99">
        <v>73.589209999999994</v>
      </c>
      <c r="R50" s="99">
        <v>0.28000000000000003</v>
      </c>
      <c r="S50" s="99">
        <v>0.30409299999999995</v>
      </c>
      <c r="T50" s="99">
        <v>0</v>
      </c>
      <c r="U50" s="99">
        <v>0</v>
      </c>
      <c r="V50" s="99">
        <v>0</v>
      </c>
      <c r="W50" s="99">
        <v>0</v>
      </c>
      <c r="X50" s="99">
        <v>0</v>
      </c>
      <c r="Y50" s="99">
        <v>0</v>
      </c>
      <c r="Z50" s="99">
        <v>0</v>
      </c>
      <c r="AA50" s="99">
        <v>0</v>
      </c>
      <c r="AB50" s="99">
        <v>0</v>
      </c>
      <c r="AC50" s="99">
        <v>0</v>
      </c>
      <c r="AD50" s="99">
        <v>0</v>
      </c>
      <c r="AE50" s="99">
        <v>0</v>
      </c>
      <c r="AF50" s="99">
        <v>0</v>
      </c>
      <c r="AG50" s="99">
        <v>0</v>
      </c>
      <c r="AH50" s="99">
        <v>0</v>
      </c>
      <c r="AI50" s="99">
        <v>0</v>
      </c>
      <c r="AJ50" s="99">
        <v>0</v>
      </c>
      <c r="AK50" s="99">
        <v>0</v>
      </c>
      <c r="AL50" s="99">
        <v>0</v>
      </c>
      <c r="AM50" s="99">
        <v>0</v>
      </c>
      <c r="AN50" s="99">
        <v>0</v>
      </c>
      <c r="AO50" s="99">
        <v>0</v>
      </c>
      <c r="AP50" s="99">
        <v>0</v>
      </c>
      <c r="AQ50" s="99">
        <v>0</v>
      </c>
    </row>
    <row r="51" spans="1:43">
      <c r="A51" s="131" t="s">
        <v>653</v>
      </c>
      <c r="B51" s="132" t="s">
        <v>1815</v>
      </c>
      <c r="C51" s="131" t="s">
        <v>25</v>
      </c>
      <c r="D51" s="133">
        <v>1.61</v>
      </c>
      <c r="E51" s="128">
        <v>1.0951210000000002</v>
      </c>
      <c r="F51" s="128">
        <v>0.51</v>
      </c>
      <c r="G51" s="129">
        <v>4.8789999999999667E-3</v>
      </c>
      <c r="H51" s="99">
        <v>0.51487899999999998</v>
      </c>
      <c r="I51" s="99">
        <v>0.41425800000000002</v>
      </c>
      <c r="J51" s="99">
        <v>1.4216000000000001E-2</v>
      </c>
      <c r="K51" s="99">
        <v>1.4341E-2</v>
      </c>
      <c r="L51" s="99">
        <v>0</v>
      </c>
      <c r="M51" s="99">
        <v>0</v>
      </c>
      <c r="N51" s="99">
        <v>0</v>
      </c>
      <c r="O51" s="99">
        <v>1.4201E-2</v>
      </c>
      <c r="P51" s="99">
        <v>0</v>
      </c>
      <c r="Q51" s="99">
        <v>1.7090000000000001E-2</v>
      </c>
      <c r="R51" s="99">
        <v>0</v>
      </c>
      <c r="S51" s="99">
        <v>0</v>
      </c>
      <c r="T51" s="99">
        <v>4.0772999999999997E-2</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row>
    <row r="52" spans="1:43" hidden="1">
      <c r="A52" s="131" t="s">
        <v>653</v>
      </c>
      <c r="B52" s="132" t="s">
        <v>1671</v>
      </c>
      <c r="C52" s="131" t="s">
        <v>1672</v>
      </c>
      <c r="D52" s="133"/>
      <c r="E52" s="128">
        <v>0</v>
      </c>
      <c r="F52" s="128"/>
      <c r="G52" s="129">
        <v>0</v>
      </c>
      <c r="H52" s="99">
        <v>0</v>
      </c>
      <c r="I52" s="99">
        <v>0</v>
      </c>
      <c r="J52" s="99">
        <v>0</v>
      </c>
      <c r="K52" s="99">
        <v>0</v>
      </c>
      <c r="L52" s="99">
        <v>0</v>
      </c>
      <c r="M52" s="99">
        <v>0</v>
      </c>
      <c r="N52" s="99">
        <v>0</v>
      </c>
      <c r="O52" s="99">
        <v>0</v>
      </c>
      <c r="P52" s="99">
        <v>0</v>
      </c>
      <c r="Q52" s="99">
        <v>0</v>
      </c>
      <c r="R52" s="99">
        <v>0</v>
      </c>
      <c r="S52" s="99">
        <v>0</v>
      </c>
      <c r="T52" s="99">
        <v>0</v>
      </c>
      <c r="U52" s="99">
        <v>0</v>
      </c>
      <c r="V52" s="99">
        <v>0</v>
      </c>
      <c r="W52" s="99">
        <v>0</v>
      </c>
      <c r="X52" s="99">
        <v>0</v>
      </c>
      <c r="Y52" s="99">
        <v>0</v>
      </c>
      <c r="Z52" s="99">
        <v>0</v>
      </c>
      <c r="AA52" s="99">
        <v>0</v>
      </c>
      <c r="AB52" s="99">
        <v>0</v>
      </c>
      <c r="AC52" s="99">
        <v>0</v>
      </c>
      <c r="AD52" s="99">
        <v>0</v>
      </c>
      <c r="AE52" s="99">
        <v>0</v>
      </c>
      <c r="AF52" s="99">
        <v>0</v>
      </c>
      <c r="AG52" s="99">
        <v>0</v>
      </c>
      <c r="AH52" s="99">
        <v>0</v>
      </c>
      <c r="AI52" s="99">
        <v>0</v>
      </c>
      <c r="AJ52" s="99">
        <v>0</v>
      </c>
      <c r="AK52" s="99">
        <v>0</v>
      </c>
      <c r="AL52" s="99">
        <v>0</v>
      </c>
      <c r="AM52" s="99">
        <v>0</v>
      </c>
      <c r="AN52" s="99">
        <v>0</v>
      </c>
      <c r="AO52" s="99">
        <v>0</v>
      </c>
      <c r="AP52" s="99">
        <v>0</v>
      </c>
      <c r="AQ52" s="99">
        <v>0</v>
      </c>
    </row>
    <row r="53" spans="1:43">
      <c r="A53" s="131" t="s">
        <v>653</v>
      </c>
      <c r="B53" s="132" t="s">
        <v>1816</v>
      </c>
      <c r="C53" s="131" t="s">
        <v>658</v>
      </c>
      <c r="D53" s="133">
        <v>32.89</v>
      </c>
      <c r="E53" s="128">
        <v>29.186375000000002</v>
      </c>
      <c r="F53" s="128">
        <v>3.7</v>
      </c>
      <c r="G53" s="129">
        <v>3.6249999999999893E-3</v>
      </c>
      <c r="H53" s="99">
        <v>3.7036250000000002</v>
      </c>
      <c r="I53" s="99">
        <v>0</v>
      </c>
      <c r="J53" s="99">
        <v>0</v>
      </c>
      <c r="K53" s="99">
        <v>0</v>
      </c>
      <c r="L53" s="99">
        <v>0</v>
      </c>
      <c r="M53" s="99">
        <v>0</v>
      </c>
      <c r="N53" s="99">
        <v>0</v>
      </c>
      <c r="O53" s="99">
        <v>3.7036250000000002</v>
      </c>
      <c r="P53" s="99">
        <v>0</v>
      </c>
      <c r="Q53" s="99">
        <v>0</v>
      </c>
      <c r="R53" s="99">
        <v>0</v>
      </c>
      <c r="S53" s="99">
        <v>0</v>
      </c>
      <c r="T53" s="99">
        <v>0</v>
      </c>
      <c r="U53" s="99">
        <v>0</v>
      </c>
      <c r="V53" s="99">
        <v>0</v>
      </c>
      <c r="W53" s="99">
        <v>0</v>
      </c>
      <c r="X53" s="99">
        <v>0</v>
      </c>
      <c r="Y53" s="99">
        <v>0</v>
      </c>
      <c r="Z53" s="99">
        <v>0</v>
      </c>
      <c r="AA53" s="99">
        <v>0</v>
      </c>
      <c r="AB53" s="99">
        <v>0</v>
      </c>
      <c r="AC53" s="99">
        <v>0</v>
      </c>
      <c r="AD53" s="99">
        <v>0</v>
      </c>
      <c r="AE53" s="99">
        <v>0</v>
      </c>
      <c r="AF53" s="99">
        <v>0</v>
      </c>
      <c r="AG53" s="99">
        <v>0</v>
      </c>
      <c r="AH53" s="99">
        <v>0</v>
      </c>
      <c r="AI53" s="99">
        <v>0</v>
      </c>
      <c r="AJ53" s="99">
        <v>0</v>
      </c>
      <c r="AK53" s="99">
        <v>0</v>
      </c>
      <c r="AL53" s="99">
        <v>0</v>
      </c>
      <c r="AM53" s="99">
        <v>0</v>
      </c>
      <c r="AN53" s="99">
        <v>0</v>
      </c>
      <c r="AO53" s="99">
        <v>0</v>
      </c>
      <c r="AP53" s="99">
        <v>0</v>
      </c>
      <c r="AQ53" s="99">
        <v>0</v>
      </c>
    </row>
    <row r="54" spans="1:43">
      <c r="A54" s="131" t="s">
        <v>653</v>
      </c>
      <c r="B54" s="132" t="s">
        <v>1817</v>
      </c>
      <c r="C54" s="131" t="s">
        <v>660</v>
      </c>
      <c r="D54" s="133">
        <v>10.87</v>
      </c>
      <c r="E54" s="128">
        <v>8.6517739999999996</v>
      </c>
      <c r="F54" s="128">
        <v>2.2200000000000002</v>
      </c>
      <c r="G54" s="129">
        <v>-1.7740000000001643E-3</v>
      </c>
      <c r="H54" s="99">
        <v>2.218226</v>
      </c>
      <c r="I54" s="99">
        <v>0</v>
      </c>
      <c r="J54" s="99">
        <v>0</v>
      </c>
      <c r="K54" s="99">
        <v>0</v>
      </c>
      <c r="L54" s="99">
        <v>0</v>
      </c>
      <c r="M54" s="99">
        <v>0</v>
      </c>
      <c r="N54" s="99">
        <v>2.218226</v>
      </c>
      <c r="O54" s="99">
        <v>0</v>
      </c>
      <c r="P54" s="99">
        <v>0</v>
      </c>
      <c r="Q54" s="99">
        <v>0</v>
      </c>
      <c r="R54" s="99">
        <v>0</v>
      </c>
      <c r="S54" s="99">
        <v>0</v>
      </c>
      <c r="T54" s="99">
        <v>0</v>
      </c>
      <c r="U54" s="99">
        <v>0</v>
      </c>
      <c r="V54" s="99">
        <v>0</v>
      </c>
      <c r="W54" s="99">
        <v>0</v>
      </c>
      <c r="X54" s="99">
        <v>0</v>
      </c>
      <c r="Y54" s="99">
        <v>0</v>
      </c>
      <c r="Z54" s="99">
        <v>0</v>
      </c>
      <c r="AA54" s="99">
        <v>0</v>
      </c>
      <c r="AB54" s="99">
        <v>0</v>
      </c>
      <c r="AC54" s="99">
        <v>0</v>
      </c>
      <c r="AD54" s="99">
        <v>0</v>
      </c>
      <c r="AE54" s="99">
        <v>0</v>
      </c>
      <c r="AF54" s="99">
        <v>0</v>
      </c>
      <c r="AG54" s="99">
        <v>0</v>
      </c>
      <c r="AH54" s="99">
        <v>0</v>
      </c>
      <c r="AI54" s="99">
        <v>0</v>
      </c>
      <c r="AJ54" s="99">
        <v>0</v>
      </c>
      <c r="AK54" s="99">
        <v>0</v>
      </c>
      <c r="AL54" s="99">
        <v>0</v>
      </c>
      <c r="AM54" s="99">
        <v>0</v>
      </c>
      <c r="AN54" s="99">
        <v>0</v>
      </c>
      <c r="AO54" s="99">
        <v>0</v>
      </c>
      <c r="AP54" s="99">
        <v>0</v>
      </c>
      <c r="AQ54" s="99">
        <v>0</v>
      </c>
    </row>
    <row r="55" spans="1:43">
      <c r="A55" s="131" t="s">
        <v>653</v>
      </c>
      <c r="B55" s="132" t="s">
        <v>661</v>
      </c>
      <c r="C55" s="131" t="s">
        <v>662</v>
      </c>
      <c r="D55" s="133"/>
      <c r="E55" s="128">
        <v>0</v>
      </c>
      <c r="F55" s="128"/>
      <c r="G55" s="129">
        <v>0</v>
      </c>
      <c r="H55" s="99">
        <v>0</v>
      </c>
      <c r="I55" s="99">
        <v>0</v>
      </c>
      <c r="J55" s="99">
        <v>0</v>
      </c>
      <c r="K55" s="99">
        <v>0</v>
      </c>
      <c r="L55" s="99">
        <v>0</v>
      </c>
      <c r="M55" s="99">
        <v>0</v>
      </c>
      <c r="N55" s="99">
        <v>0</v>
      </c>
      <c r="O55" s="99">
        <v>0</v>
      </c>
      <c r="P55" s="99">
        <v>0</v>
      </c>
      <c r="Q55" s="99">
        <v>0</v>
      </c>
      <c r="R55" s="99">
        <v>0</v>
      </c>
      <c r="S55" s="99">
        <v>0</v>
      </c>
      <c r="T55" s="99">
        <v>0</v>
      </c>
      <c r="U55" s="99">
        <v>0</v>
      </c>
      <c r="V55" s="99">
        <v>0</v>
      </c>
      <c r="W55" s="99">
        <v>0</v>
      </c>
      <c r="X55" s="99">
        <v>0</v>
      </c>
      <c r="Y55" s="99">
        <v>0</v>
      </c>
      <c r="Z55" s="99">
        <v>0</v>
      </c>
      <c r="AA55" s="99">
        <v>0</v>
      </c>
      <c r="AB55" s="99">
        <v>0</v>
      </c>
      <c r="AC55" s="99">
        <v>0</v>
      </c>
      <c r="AD55" s="99">
        <v>0</v>
      </c>
      <c r="AE55" s="99">
        <v>0</v>
      </c>
      <c r="AF55" s="99">
        <v>0</v>
      </c>
      <c r="AG55" s="99">
        <v>0</v>
      </c>
      <c r="AH55" s="99">
        <v>0</v>
      </c>
      <c r="AI55" s="99">
        <v>0</v>
      </c>
      <c r="AJ55" s="99">
        <v>0</v>
      </c>
      <c r="AK55" s="99">
        <v>0</v>
      </c>
      <c r="AL55" s="99">
        <v>0</v>
      </c>
      <c r="AM55" s="99">
        <v>0</v>
      </c>
      <c r="AN55" s="99">
        <v>0</v>
      </c>
      <c r="AO55" s="99">
        <v>0</v>
      </c>
      <c r="AP55" s="99">
        <v>0</v>
      </c>
      <c r="AQ55" s="99">
        <v>0</v>
      </c>
    </row>
    <row r="56" spans="1:43">
      <c r="A56" s="131" t="s">
        <v>653</v>
      </c>
      <c r="B56" s="132" t="s">
        <v>1818</v>
      </c>
      <c r="C56" s="131" t="s">
        <v>26</v>
      </c>
      <c r="D56" s="133">
        <v>124.2</v>
      </c>
      <c r="E56" s="128">
        <v>8.9249699999999876</v>
      </c>
      <c r="F56" s="128">
        <v>115.27</v>
      </c>
      <c r="G56" s="129">
        <v>5.0300000000191858E-3</v>
      </c>
      <c r="H56" s="99">
        <v>115.27503000000002</v>
      </c>
      <c r="I56" s="99">
        <v>8.4551259999999999</v>
      </c>
      <c r="J56" s="99">
        <v>11.814227000000001</v>
      </c>
      <c r="K56" s="99">
        <v>11.957853999999999</v>
      </c>
      <c r="L56" s="99">
        <v>5.3637899999999998</v>
      </c>
      <c r="M56" s="99">
        <v>4.901859</v>
      </c>
      <c r="N56" s="99">
        <v>16.036626999999999</v>
      </c>
      <c r="O56" s="99">
        <v>19.058499999999999</v>
      </c>
      <c r="P56" s="99">
        <v>7.0388260000000002</v>
      </c>
      <c r="Q56" s="99">
        <v>14.845166000000001</v>
      </c>
      <c r="R56" s="99">
        <v>3.0736590000000001</v>
      </c>
      <c r="S56" s="99">
        <v>8.33413</v>
      </c>
      <c r="T56" s="99">
        <v>4.3952660000000003</v>
      </c>
      <c r="U56" s="99">
        <v>0</v>
      </c>
      <c r="V56" s="99">
        <v>0</v>
      </c>
      <c r="W56" s="99">
        <v>0</v>
      </c>
      <c r="X56" s="99">
        <v>0</v>
      </c>
      <c r="Y56" s="99">
        <v>0</v>
      </c>
      <c r="Z56" s="99">
        <v>0</v>
      </c>
      <c r="AA56" s="99">
        <v>0</v>
      </c>
      <c r="AB56" s="99">
        <v>0</v>
      </c>
      <c r="AC56" s="99">
        <v>0</v>
      </c>
      <c r="AD56" s="99">
        <v>0</v>
      </c>
      <c r="AE56" s="99">
        <v>0</v>
      </c>
      <c r="AF56" s="99">
        <v>0</v>
      </c>
      <c r="AG56" s="99">
        <v>0</v>
      </c>
      <c r="AH56" s="99">
        <v>0</v>
      </c>
      <c r="AI56" s="99">
        <v>0</v>
      </c>
      <c r="AJ56" s="99">
        <v>0</v>
      </c>
      <c r="AK56" s="99">
        <v>0</v>
      </c>
      <c r="AL56" s="99">
        <v>0</v>
      </c>
      <c r="AM56" s="99">
        <v>0</v>
      </c>
      <c r="AN56" s="99">
        <v>0</v>
      </c>
      <c r="AO56" s="99">
        <v>0</v>
      </c>
      <c r="AP56" s="99">
        <v>0</v>
      </c>
      <c r="AQ56" s="99">
        <v>0</v>
      </c>
    </row>
    <row r="57" spans="1:43" ht="14.4" hidden="1" customHeight="1">
      <c r="A57" s="131" t="s">
        <v>653</v>
      </c>
      <c r="B57" s="132" t="s">
        <v>1673</v>
      </c>
      <c r="C57" s="131" t="s">
        <v>1674</v>
      </c>
      <c r="D57" s="133"/>
      <c r="E57" s="128">
        <v>0</v>
      </c>
      <c r="F57" s="128"/>
      <c r="G57" s="129">
        <v>0</v>
      </c>
      <c r="H57" s="99">
        <v>0</v>
      </c>
      <c r="I57" s="99">
        <v>0</v>
      </c>
      <c r="J57" s="99">
        <v>0</v>
      </c>
      <c r="K57" s="99">
        <v>0</v>
      </c>
      <c r="L57" s="99">
        <v>0</v>
      </c>
      <c r="M57" s="99">
        <v>0</v>
      </c>
      <c r="N57" s="99">
        <v>0</v>
      </c>
      <c r="O57" s="99">
        <v>0</v>
      </c>
      <c r="P57" s="99">
        <v>0</v>
      </c>
      <c r="Q57" s="99">
        <v>0</v>
      </c>
      <c r="R57" s="99">
        <v>0</v>
      </c>
      <c r="S57" s="99">
        <v>0</v>
      </c>
      <c r="T57" s="99">
        <v>0</v>
      </c>
      <c r="U57" s="99">
        <v>0</v>
      </c>
      <c r="V57" s="99">
        <v>0</v>
      </c>
      <c r="W57" s="99">
        <v>0</v>
      </c>
      <c r="X57" s="99">
        <v>0</v>
      </c>
      <c r="Y57" s="99">
        <v>0</v>
      </c>
      <c r="Z57" s="99">
        <v>0</v>
      </c>
      <c r="AA57" s="99">
        <v>0</v>
      </c>
      <c r="AB57" s="99">
        <v>0</v>
      </c>
      <c r="AC57" s="99">
        <v>0</v>
      </c>
      <c r="AD57" s="99">
        <v>0</v>
      </c>
      <c r="AE57" s="99">
        <v>0</v>
      </c>
      <c r="AF57" s="99">
        <v>0</v>
      </c>
      <c r="AG57" s="99">
        <v>0</v>
      </c>
      <c r="AH57" s="99">
        <v>0</v>
      </c>
      <c r="AI57" s="99">
        <v>0</v>
      </c>
      <c r="AJ57" s="99">
        <v>0</v>
      </c>
      <c r="AK57" s="99">
        <v>0</v>
      </c>
      <c r="AL57" s="99">
        <v>0</v>
      </c>
      <c r="AM57" s="99">
        <v>0</v>
      </c>
      <c r="AN57" s="99">
        <v>0</v>
      </c>
      <c r="AO57" s="99">
        <v>0</v>
      </c>
      <c r="AP57" s="99">
        <v>0</v>
      </c>
      <c r="AQ57" s="99">
        <v>0</v>
      </c>
    </row>
    <row r="58" spans="1:43" hidden="1">
      <c r="A58" s="131" t="s">
        <v>653</v>
      </c>
      <c r="B58" s="132" t="s">
        <v>1675</v>
      </c>
      <c r="C58" s="131" t="s">
        <v>1676</v>
      </c>
      <c r="D58" s="133"/>
      <c r="E58" s="128">
        <v>0</v>
      </c>
      <c r="F58" s="128"/>
      <c r="G58" s="129">
        <v>0</v>
      </c>
      <c r="H58" s="99">
        <v>0</v>
      </c>
      <c r="I58" s="99">
        <v>0</v>
      </c>
      <c r="J58" s="99">
        <v>0</v>
      </c>
      <c r="K58" s="99">
        <v>0</v>
      </c>
      <c r="L58" s="99">
        <v>0</v>
      </c>
      <c r="M58" s="99">
        <v>0</v>
      </c>
      <c r="N58" s="99">
        <v>0</v>
      </c>
      <c r="O58" s="99">
        <v>0</v>
      </c>
      <c r="P58" s="99">
        <v>0</v>
      </c>
      <c r="Q58" s="99">
        <v>0</v>
      </c>
      <c r="R58" s="99">
        <v>0</v>
      </c>
      <c r="S58" s="99">
        <v>0</v>
      </c>
      <c r="T58" s="99">
        <v>0</v>
      </c>
      <c r="U58" s="99">
        <v>0</v>
      </c>
      <c r="V58" s="99">
        <v>0</v>
      </c>
      <c r="W58" s="99">
        <v>0</v>
      </c>
      <c r="X58" s="99">
        <v>0</v>
      </c>
      <c r="Y58" s="99">
        <v>0</v>
      </c>
      <c r="Z58" s="99">
        <v>0</v>
      </c>
      <c r="AA58" s="99">
        <v>0</v>
      </c>
      <c r="AB58" s="99">
        <v>0</v>
      </c>
      <c r="AC58" s="99">
        <v>0</v>
      </c>
      <c r="AD58" s="99">
        <v>0</v>
      </c>
      <c r="AE58" s="99">
        <v>0</v>
      </c>
      <c r="AF58" s="99">
        <v>0</v>
      </c>
      <c r="AG58" s="99">
        <v>0</v>
      </c>
      <c r="AH58" s="99">
        <v>0</v>
      </c>
      <c r="AI58" s="99">
        <v>0</v>
      </c>
      <c r="AJ58" s="99">
        <v>0</v>
      </c>
      <c r="AK58" s="99">
        <v>0</v>
      </c>
      <c r="AL58" s="99">
        <v>0</v>
      </c>
      <c r="AM58" s="99">
        <v>0</v>
      </c>
      <c r="AN58" s="99">
        <v>0</v>
      </c>
      <c r="AO58" s="99">
        <v>0</v>
      </c>
      <c r="AP58" s="99">
        <v>0</v>
      </c>
      <c r="AQ58" s="99">
        <v>0</v>
      </c>
    </row>
    <row r="59" spans="1:43">
      <c r="A59" s="131" t="s">
        <v>653</v>
      </c>
      <c r="B59" s="132" t="s">
        <v>534</v>
      </c>
      <c r="C59" s="131" t="s">
        <v>535</v>
      </c>
      <c r="D59" s="133"/>
      <c r="E59" s="128">
        <v>-0.9422060000000001</v>
      </c>
      <c r="F59" s="128">
        <v>0.94</v>
      </c>
      <c r="G59" s="129">
        <v>2.2060000000001523E-3</v>
      </c>
      <c r="H59" s="99">
        <v>0.9422060000000001</v>
      </c>
      <c r="I59" s="99">
        <v>0.61801899999999999</v>
      </c>
      <c r="J59" s="99">
        <v>0</v>
      </c>
      <c r="K59" s="99">
        <v>0.13758699999999999</v>
      </c>
      <c r="L59" s="99">
        <v>0.14660000000000001</v>
      </c>
      <c r="M59" s="99">
        <v>0</v>
      </c>
      <c r="N59" s="99">
        <v>0</v>
      </c>
      <c r="O59" s="99">
        <v>0</v>
      </c>
      <c r="P59" s="99">
        <v>0.04</v>
      </c>
      <c r="Q59" s="99">
        <v>0</v>
      </c>
      <c r="R59" s="99">
        <v>0</v>
      </c>
      <c r="S59" s="99">
        <v>0</v>
      </c>
      <c r="T59" s="99">
        <v>0</v>
      </c>
      <c r="U59" s="99">
        <v>0</v>
      </c>
      <c r="V59" s="99">
        <v>0</v>
      </c>
      <c r="W59" s="99">
        <v>0</v>
      </c>
      <c r="X59" s="99">
        <v>0</v>
      </c>
      <c r="Y59" s="99">
        <v>0</v>
      </c>
      <c r="Z59" s="99">
        <v>0</v>
      </c>
      <c r="AA59" s="99">
        <v>0</v>
      </c>
      <c r="AB59" s="99">
        <v>0</v>
      </c>
      <c r="AC59" s="99">
        <v>0</v>
      </c>
      <c r="AD59" s="99">
        <v>0</v>
      </c>
      <c r="AE59" s="99">
        <v>0</v>
      </c>
      <c r="AF59" s="99">
        <v>0</v>
      </c>
      <c r="AG59" s="99">
        <v>0</v>
      </c>
      <c r="AH59" s="99">
        <v>0</v>
      </c>
      <c r="AI59" s="99">
        <v>0</v>
      </c>
      <c r="AJ59" s="99">
        <v>0</v>
      </c>
      <c r="AK59" s="99">
        <v>0</v>
      </c>
      <c r="AL59" s="99">
        <v>0</v>
      </c>
      <c r="AM59" s="99">
        <v>0</v>
      </c>
      <c r="AN59" s="99">
        <v>0</v>
      </c>
      <c r="AO59" s="99">
        <v>0</v>
      </c>
      <c r="AP59" s="99">
        <v>0</v>
      </c>
      <c r="AQ59" s="99">
        <v>0</v>
      </c>
    </row>
    <row r="60" spans="1:43">
      <c r="A60" s="131" t="s">
        <v>339</v>
      </c>
      <c r="B60" s="132" t="s">
        <v>664</v>
      </c>
      <c r="C60" s="131" t="s">
        <v>665</v>
      </c>
      <c r="D60" s="133">
        <v>42.64</v>
      </c>
      <c r="E60" s="128">
        <v>42.64</v>
      </c>
      <c r="F60" s="128"/>
      <c r="G60" s="129">
        <v>0</v>
      </c>
      <c r="H60" s="99">
        <v>0</v>
      </c>
      <c r="I60" s="99">
        <v>0</v>
      </c>
      <c r="J60" s="99">
        <v>0</v>
      </c>
      <c r="K60" s="99">
        <v>0</v>
      </c>
      <c r="L60" s="99">
        <v>0</v>
      </c>
      <c r="M60" s="99">
        <v>0</v>
      </c>
      <c r="N60" s="99">
        <v>0</v>
      </c>
      <c r="O60" s="99">
        <v>0</v>
      </c>
      <c r="P60" s="99">
        <v>0</v>
      </c>
      <c r="Q60" s="99">
        <v>0</v>
      </c>
      <c r="R60" s="99">
        <v>0</v>
      </c>
      <c r="S60" s="99">
        <v>0</v>
      </c>
      <c r="T60" s="99">
        <v>0</v>
      </c>
      <c r="U60" s="99">
        <v>0</v>
      </c>
      <c r="V60" s="99">
        <v>0</v>
      </c>
      <c r="W60" s="99">
        <v>0</v>
      </c>
      <c r="X60" s="99">
        <v>0</v>
      </c>
      <c r="Y60" s="99">
        <v>0</v>
      </c>
      <c r="Z60" s="99">
        <v>0</v>
      </c>
      <c r="AA60" s="99">
        <v>0</v>
      </c>
      <c r="AB60" s="99">
        <v>0</v>
      </c>
      <c r="AC60" s="99">
        <v>0</v>
      </c>
      <c r="AD60" s="99">
        <v>0</v>
      </c>
      <c r="AE60" s="99">
        <v>0</v>
      </c>
      <c r="AF60" s="99">
        <v>0</v>
      </c>
      <c r="AG60" s="99">
        <v>0</v>
      </c>
      <c r="AH60" s="99">
        <v>0</v>
      </c>
      <c r="AI60" s="99">
        <v>0</v>
      </c>
      <c r="AJ60" s="99">
        <v>0</v>
      </c>
      <c r="AK60" s="99">
        <v>0</v>
      </c>
      <c r="AL60" s="99">
        <v>0</v>
      </c>
      <c r="AM60" s="99">
        <v>0</v>
      </c>
      <c r="AN60" s="99">
        <v>0</v>
      </c>
      <c r="AO60" s="99">
        <v>0</v>
      </c>
      <c r="AP60" s="99">
        <v>0</v>
      </c>
      <c r="AQ60" s="99">
        <v>0</v>
      </c>
    </row>
    <row r="61" spans="1:43">
      <c r="A61" s="131" t="s">
        <v>340</v>
      </c>
      <c r="B61" s="132" t="s">
        <v>1677</v>
      </c>
      <c r="C61" s="131" t="s">
        <v>212</v>
      </c>
      <c r="D61" s="133"/>
      <c r="E61" s="128">
        <v>0</v>
      </c>
      <c r="F61" s="128"/>
      <c r="G61" s="129">
        <v>0</v>
      </c>
      <c r="H61" s="99">
        <v>0</v>
      </c>
      <c r="I61" s="99">
        <v>0</v>
      </c>
      <c r="J61" s="99">
        <v>0</v>
      </c>
      <c r="K61" s="99">
        <v>0</v>
      </c>
      <c r="L61" s="99">
        <v>0</v>
      </c>
      <c r="M61" s="99">
        <v>0</v>
      </c>
      <c r="N61" s="99">
        <v>0</v>
      </c>
      <c r="O61" s="99">
        <v>0</v>
      </c>
      <c r="P61" s="99">
        <v>0</v>
      </c>
      <c r="Q61" s="99">
        <v>0</v>
      </c>
      <c r="R61" s="99">
        <v>0</v>
      </c>
      <c r="S61" s="99">
        <v>0</v>
      </c>
      <c r="T61" s="99">
        <v>0</v>
      </c>
      <c r="U61" s="99">
        <v>0</v>
      </c>
      <c r="V61" s="99">
        <v>0</v>
      </c>
      <c r="W61" s="99">
        <v>0</v>
      </c>
      <c r="X61" s="99">
        <v>0</v>
      </c>
      <c r="Y61" s="99">
        <v>0</v>
      </c>
      <c r="Z61" s="99">
        <v>0</v>
      </c>
      <c r="AA61" s="99">
        <v>0</v>
      </c>
      <c r="AB61" s="99">
        <v>0</v>
      </c>
      <c r="AC61" s="99">
        <v>0</v>
      </c>
      <c r="AD61" s="99">
        <v>0</v>
      </c>
      <c r="AE61" s="99">
        <v>0</v>
      </c>
      <c r="AF61" s="99">
        <v>0</v>
      </c>
      <c r="AG61" s="99">
        <v>0</v>
      </c>
      <c r="AH61" s="99">
        <v>0</v>
      </c>
      <c r="AI61" s="99">
        <v>0</v>
      </c>
      <c r="AJ61" s="99">
        <v>0</v>
      </c>
      <c r="AK61" s="99">
        <v>0</v>
      </c>
      <c r="AL61" s="99">
        <v>0</v>
      </c>
      <c r="AM61" s="99">
        <v>0</v>
      </c>
      <c r="AN61" s="99">
        <v>0</v>
      </c>
      <c r="AO61" s="99">
        <v>0</v>
      </c>
      <c r="AP61" s="99">
        <v>0</v>
      </c>
      <c r="AQ61" s="99">
        <v>0</v>
      </c>
    </row>
    <row r="62" spans="1:43">
      <c r="A62" s="131" t="s">
        <v>666</v>
      </c>
      <c r="B62" s="132" t="s">
        <v>195</v>
      </c>
      <c r="C62" s="131" t="s">
        <v>194</v>
      </c>
      <c r="D62" s="133"/>
      <c r="E62" s="128">
        <v>-2.4854310000000002</v>
      </c>
      <c r="F62" s="128">
        <v>2.4900000000000002</v>
      </c>
      <c r="G62" s="129">
        <v>-4.5690000000000452E-3</v>
      </c>
      <c r="H62" s="99">
        <v>2.4854310000000002</v>
      </c>
      <c r="I62" s="99">
        <v>2.4854310000000002</v>
      </c>
      <c r="J62" s="99">
        <v>0</v>
      </c>
      <c r="K62" s="99">
        <v>0</v>
      </c>
      <c r="L62" s="99">
        <v>0</v>
      </c>
      <c r="M62" s="99">
        <v>0</v>
      </c>
      <c r="N62" s="99">
        <v>0</v>
      </c>
      <c r="O62" s="99">
        <v>0</v>
      </c>
      <c r="P62" s="99">
        <v>0</v>
      </c>
      <c r="Q62" s="99">
        <v>0</v>
      </c>
      <c r="R62" s="99">
        <v>0</v>
      </c>
      <c r="S62" s="99">
        <v>0</v>
      </c>
      <c r="T62" s="99">
        <v>0</v>
      </c>
      <c r="U62" s="99">
        <v>0</v>
      </c>
      <c r="V62" s="99">
        <v>0</v>
      </c>
      <c r="W62" s="99">
        <v>0</v>
      </c>
      <c r="X62" s="99">
        <v>0</v>
      </c>
      <c r="Y62" s="99">
        <v>0</v>
      </c>
      <c r="Z62" s="99">
        <v>0</v>
      </c>
      <c r="AA62" s="99">
        <v>0</v>
      </c>
      <c r="AB62" s="99">
        <v>0</v>
      </c>
      <c r="AC62" s="99">
        <v>0</v>
      </c>
      <c r="AD62" s="99">
        <v>0</v>
      </c>
      <c r="AE62" s="99">
        <v>0</v>
      </c>
      <c r="AF62" s="99">
        <v>0</v>
      </c>
      <c r="AG62" s="99">
        <v>0</v>
      </c>
      <c r="AH62" s="99">
        <v>0</v>
      </c>
      <c r="AI62" s="99">
        <v>0</v>
      </c>
      <c r="AJ62" s="99">
        <v>0</v>
      </c>
      <c r="AK62" s="99">
        <v>0</v>
      </c>
      <c r="AL62" s="99">
        <v>0</v>
      </c>
      <c r="AM62" s="99">
        <v>0</v>
      </c>
      <c r="AN62" s="99">
        <v>0</v>
      </c>
      <c r="AO62" s="99">
        <v>0</v>
      </c>
      <c r="AP62" s="99">
        <v>0</v>
      </c>
      <c r="AQ62" s="99">
        <v>0</v>
      </c>
    </row>
    <row r="63" spans="1:43">
      <c r="A63" s="131" t="s">
        <v>668</v>
      </c>
      <c r="B63" s="132" t="s">
        <v>184</v>
      </c>
      <c r="C63" s="131" t="s">
        <v>27</v>
      </c>
      <c r="D63" s="133">
        <v>715.14</v>
      </c>
      <c r="E63" s="128">
        <v>262.93347799999998</v>
      </c>
      <c r="F63" s="128">
        <v>447.23</v>
      </c>
      <c r="G63" s="129">
        <v>4.9765219999999886</v>
      </c>
      <c r="H63" s="99">
        <v>451.98652199999998</v>
      </c>
      <c r="I63" s="99">
        <v>0</v>
      </c>
      <c r="J63" s="99">
        <v>80.629195999999993</v>
      </c>
      <c r="K63" s="99">
        <v>103.558677</v>
      </c>
      <c r="L63" s="99">
        <v>20.006398999999998</v>
      </c>
      <c r="M63" s="99">
        <v>21.382497000000001</v>
      </c>
      <c r="N63" s="99">
        <v>43.955322000000002</v>
      </c>
      <c r="O63" s="99">
        <v>63.802661999999998</v>
      </c>
      <c r="P63" s="99">
        <v>25.590250999999999</v>
      </c>
      <c r="Q63" s="99">
        <v>29.695879999999999</v>
      </c>
      <c r="R63" s="99">
        <v>19.583327999999998</v>
      </c>
      <c r="S63" s="99">
        <v>36.747794999999996</v>
      </c>
      <c r="T63" s="99">
        <v>7.0345149999999999</v>
      </c>
      <c r="U63" s="99">
        <v>0</v>
      </c>
      <c r="V63" s="99">
        <v>0</v>
      </c>
      <c r="W63" s="99">
        <v>0</v>
      </c>
      <c r="X63" s="99">
        <v>0</v>
      </c>
      <c r="Y63" s="99">
        <v>0</v>
      </c>
      <c r="Z63" s="99">
        <v>0</v>
      </c>
      <c r="AA63" s="99">
        <v>0</v>
      </c>
      <c r="AB63" s="99">
        <v>0</v>
      </c>
      <c r="AC63" s="99">
        <v>0</v>
      </c>
      <c r="AD63" s="99">
        <v>0</v>
      </c>
      <c r="AE63" s="99">
        <v>0</v>
      </c>
      <c r="AF63" s="99">
        <v>0</v>
      </c>
      <c r="AG63" s="99">
        <v>0</v>
      </c>
      <c r="AH63" s="99">
        <v>0</v>
      </c>
      <c r="AI63" s="99">
        <v>0</v>
      </c>
      <c r="AJ63" s="99">
        <v>0</v>
      </c>
      <c r="AK63" s="99">
        <v>0</v>
      </c>
      <c r="AL63" s="99">
        <v>0</v>
      </c>
      <c r="AM63" s="99">
        <v>0</v>
      </c>
      <c r="AN63" s="99">
        <v>0</v>
      </c>
      <c r="AO63" s="99">
        <v>0</v>
      </c>
      <c r="AP63" s="99">
        <v>0</v>
      </c>
      <c r="AQ63" s="99">
        <v>0</v>
      </c>
    </row>
    <row r="64" spans="1:43">
      <c r="A64" s="131" t="s">
        <v>734</v>
      </c>
      <c r="B64" s="132" t="s">
        <v>188</v>
      </c>
      <c r="C64" s="131" t="s">
        <v>28</v>
      </c>
      <c r="D64" s="133">
        <v>126.79</v>
      </c>
      <c r="E64" s="128">
        <v>68.016710000000018</v>
      </c>
      <c r="F64" s="128">
        <v>96.15</v>
      </c>
      <c r="G64" s="129">
        <v>-37.37671000000001</v>
      </c>
      <c r="H64" s="99">
        <v>58.773289999999996</v>
      </c>
      <c r="I64" s="99">
        <v>58.773289999999996</v>
      </c>
      <c r="J64" s="99">
        <v>0</v>
      </c>
      <c r="K64" s="99">
        <v>0</v>
      </c>
      <c r="L64" s="99">
        <v>0</v>
      </c>
      <c r="M64" s="99">
        <v>0</v>
      </c>
      <c r="N64" s="99">
        <v>0</v>
      </c>
      <c r="O64" s="99">
        <v>0</v>
      </c>
      <c r="P64" s="99">
        <v>0</v>
      </c>
      <c r="Q64" s="99">
        <v>0</v>
      </c>
      <c r="R64" s="99">
        <v>0</v>
      </c>
      <c r="S64" s="99">
        <v>0</v>
      </c>
      <c r="T64" s="99">
        <v>0</v>
      </c>
      <c r="U64" s="99">
        <v>0</v>
      </c>
      <c r="V64" s="99">
        <v>0</v>
      </c>
      <c r="W64" s="99">
        <v>0</v>
      </c>
      <c r="X64" s="99">
        <v>0</v>
      </c>
      <c r="Y64" s="99">
        <v>0</v>
      </c>
      <c r="Z64" s="99">
        <v>0</v>
      </c>
      <c r="AA64" s="99">
        <v>0</v>
      </c>
      <c r="AB64" s="99">
        <v>0</v>
      </c>
      <c r="AC64" s="99">
        <v>0</v>
      </c>
      <c r="AD64" s="99">
        <v>0</v>
      </c>
      <c r="AE64" s="99">
        <v>0</v>
      </c>
      <c r="AF64" s="99">
        <v>0</v>
      </c>
      <c r="AG64" s="99">
        <v>0</v>
      </c>
      <c r="AH64" s="99">
        <v>0</v>
      </c>
      <c r="AI64" s="99">
        <v>0</v>
      </c>
      <c r="AJ64" s="99">
        <v>0</v>
      </c>
      <c r="AK64" s="99">
        <v>0</v>
      </c>
      <c r="AL64" s="99">
        <v>0</v>
      </c>
      <c r="AM64" s="99">
        <v>0</v>
      </c>
      <c r="AN64" s="99">
        <v>0</v>
      </c>
      <c r="AO64" s="99">
        <v>0</v>
      </c>
      <c r="AP64" s="99">
        <v>0</v>
      </c>
      <c r="AQ64" s="99">
        <v>0</v>
      </c>
    </row>
    <row r="65" spans="1:45">
      <c r="A65" s="131" t="s">
        <v>736</v>
      </c>
      <c r="B65" s="132" t="s">
        <v>667</v>
      </c>
      <c r="C65" s="131" t="s">
        <v>29</v>
      </c>
      <c r="D65" s="133">
        <v>15.89</v>
      </c>
      <c r="E65" s="128">
        <v>9.6591640000000005</v>
      </c>
      <c r="F65" s="128">
        <v>6.77</v>
      </c>
      <c r="G65" s="129">
        <v>-0.53916399999999864</v>
      </c>
      <c r="H65" s="99">
        <v>6.2308360000000009</v>
      </c>
      <c r="I65" s="99">
        <v>2.4413830000000001</v>
      </c>
      <c r="J65" s="99">
        <v>0.49987500000000007</v>
      </c>
      <c r="K65" s="99">
        <v>0.119836</v>
      </c>
      <c r="L65" s="99">
        <v>0.20172000000000001</v>
      </c>
      <c r="M65" s="99">
        <v>0.51077000000000006</v>
      </c>
      <c r="N65" s="99">
        <v>0.25618800000000003</v>
      </c>
      <c r="O65" s="99">
        <v>0.27684799999999998</v>
      </c>
      <c r="P65" s="99">
        <v>0.46952000000000005</v>
      </c>
      <c r="Q65" s="99">
        <v>0.166684</v>
      </c>
      <c r="R65" s="99">
        <v>0.55752699999999999</v>
      </c>
      <c r="S65" s="99">
        <v>0.20824100000000001</v>
      </c>
      <c r="T65" s="99">
        <v>0.52224400000000004</v>
      </c>
      <c r="U65" s="99">
        <v>0</v>
      </c>
      <c r="V65" s="99">
        <v>0</v>
      </c>
      <c r="W65" s="99">
        <v>0</v>
      </c>
      <c r="X65" s="99">
        <v>0</v>
      </c>
      <c r="Y65" s="99">
        <v>0</v>
      </c>
      <c r="Z65" s="99">
        <v>0</v>
      </c>
      <c r="AA65" s="99">
        <v>0</v>
      </c>
      <c r="AB65" s="99">
        <v>0</v>
      </c>
      <c r="AC65" s="99">
        <v>0</v>
      </c>
      <c r="AD65" s="99">
        <v>0</v>
      </c>
      <c r="AE65" s="99">
        <v>0</v>
      </c>
      <c r="AF65" s="99">
        <v>0</v>
      </c>
      <c r="AG65" s="99">
        <v>0</v>
      </c>
      <c r="AH65" s="99">
        <v>0</v>
      </c>
      <c r="AI65" s="99">
        <v>0</v>
      </c>
      <c r="AJ65" s="99">
        <v>0</v>
      </c>
      <c r="AK65" s="99">
        <v>0</v>
      </c>
      <c r="AL65" s="99">
        <v>0</v>
      </c>
      <c r="AM65" s="99">
        <v>0</v>
      </c>
      <c r="AN65" s="99">
        <v>0</v>
      </c>
      <c r="AO65" s="99">
        <v>0</v>
      </c>
      <c r="AP65" s="99">
        <v>0</v>
      </c>
      <c r="AQ65" s="99">
        <v>0</v>
      </c>
    </row>
    <row r="66" spans="1:45">
      <c r="A66" s="131" t="s">
        <v>1678</v>
      </c>
      <c r="B66" s="132" t="s">
        <v>669</v>
      </c>
      <c r="C66" s="131" t="s">
        <v>670</v>
      </c>
      <c r="D66" s="133">
        <v>3.21</v>
      </c>
      <c r="E66" s="128">
        <v>0.37828199999999956</v>
      </c>
      <c r="F66" s="128">
        <v>2.83</v>
      </c>
      <c r="G66" s="129">
        <v>1.7180000000003304E-3</v>
      </c>
      <c r="H66" s="99">
        <v>2.8317180000000004</v>
      </c>
      <c r="I66" s="99">
        <v>1.5671040000000001</v>
      </c>
      <c r="J66" s="99">
        <v>0.153086</v>
      </c>
      <c r="K66" s="99">
        <v>0</v>
      </c>
      <c r="L66" s="99">
        <v>0</v>
      </c>
      <c r="M66" s="99">
        <v>0</v>
      </c>
      <c r="N66" s="99">
        <v>0.46336899999999998</v>
      </c>
      <c r="O66" s="99">
        <v>0.56460299999999997</v>
      </c>
      <c r="P66" s="99">
        <v>0</v>
      </c>
      <c r="Q66" s="99">
        <v>0</v>
      </c>
      <c r="R66" s="99">
        <v>0</v>
      </c>
      <c r="S66" s="99">
        <v>8.3556000000000005E-2</v>
      </c>
      <c r="T66" s="99">
        <v>0</v>
      </c>
      <c r="U66" s="99">
        <v>0</v>
      </c>
      <c r="V66" s="99">
        <v>0</v>
      </c>
      <c r="W66" s="99">
        <v>0</v>
      </c>
      <c r="X66" s="99">
        <v>0</v>
      </c>
      <c r="Y66" s="99">
        <v>0</v>
      </c>
      <c r="Z66" s="99">
        <v>0</v>
      </c>
      <c r="AA66" s="99">
        <v>0</v>
      </c>
      <c r="AB66" s="99">
        <v>0</v>
      </c>
      <c r="AC66" s="99">
        <v>0</v>
      </c>
      <c r="AD66" s="99">
        <v>0</v>
      </c>
      <c r="AE66" s="99">
        <v>0</v>
      </c>
      <c r="AF66" s="99">
        <v>0</v>
      </c>
      <c r="AG66" s="99">
        <v>0</v>
      </c>
      <c r="AH66" s="99">
        <v>0</v>
      </c>
      <c r="AI66" s="99">
        <v>0</v>
      </c>
      <c r="AJ66" s="99">
        <v>0</v>
      </c>
      <c r="AK66" s="99">
        <v>0</v>
      </c>
      <c r="AL66" s="99">
        <v>0</v>
      </c>
      <c r="AM66" s="99">
        <v>0</v>
      </c>
      <c r="AN66" s="99">
        <v>0</v>
      </c>
      <c r="AO66" s="99">
        <v>0</v>
      </c>
      <c r="AP66" s="99">
        <v>0</v>
      </c>
      <c r="AQ66" s="99">
        <v>0</v>
      </c>
    </row>
    <row r="67" spans="1:45">
      <c r="A67" s="131" t="s">
        <v>1679</v>
      </c>
      <c r="B67" s="132" t="s">
        <v>1657</v>
      </c>
      <c r="C67" s="131" t="s">
        <v>1658</v>
      </c>
      <c r="D67" s="133"/>
      <c r="E67" s="128">
        <v>0</v>
      </c>
      <c r="F67" s="128"/>
      <c r="G67" s="129">
        <v>0</v>
      </c>
      <c r="H67" s="99">
        <v>0</v>
      </c>
      <c r="I67" s="99">
        <v>0</v>
      </c>
      <c r="J67" s="99">
        <v>0</v>
      </c>
      <c r="K67" s="99">
        <v>0</v>
      </c>
      <c r="L67" s="99">
        <v>0</v>
      </c>
      <c r="M67" s="99">
        <v>0</v>
      </c>
      <c r="N67" s="99">
        <v>0</v>
      </c>
      <c r="O67" s="99">
        <v>0</v>
      </c>
      <c r="P67" s="99">
        <v>0</v>
      </c>
      <c r="Q67" s="99">
        <v>0</v>
      </c>
      <c r="R67" s="99">
        <v>0</v>
      </c>
      <c r="S67" s="99">
        <v>0</v>
      </c>
      <c r="T67" s="99">
        <v>0</v>
      </c>
      <c r="U67" s="99">
        <v>0</v>
      </c>
      <c r="V67" s="99">
        <v>0</v>
      </c>
      <c r="W67" s="99">
        <v>0</v>
      </c>
      <c r="X67" s="99">
        <v>0</v>
      </c>
      <c r="Y67" s="99">
        <v>0</v>
      </c>
      <c r="Z67" s="99">
        <v>0</v>
      </c>
      <c r="AA67" s="99">
        <v>0</v>
      </c>
      <c r="AB67" s="99">
        <v>0</v>
      </c>
      <c r="AC67" s="99">
        <v>0</v>
      </c>
      <c r="AD67" s="99">
        <v>0</v>
      </c>
      <c r="AE67" s="99">
        <v>0</v>
      </c>
      <c r="AF67" s="99">
        <v>0</v>
      </c>
      <c r="AG67" s="99">
        <v>0</v>
      </c>
      <c r="AH67" s="99">
        <v>0</v>
      </c>
      <c r="AI67" s="99">
        <v>0</v>
      </c>
      <c r="AJ67" s="99">
        <v>0</v>
      </c>
      <c r="AK67" s="99">
        <v>0</v>
      </c>
      <c r="AL67" s="99">
        <v>0</v>
      </c>
      <c r="AM67" s="99">
        <v>0</v>
      </c>
      <c r="AN67" s="99">
        <v>0</v>
      </c>
      <c r="AO67" s="99">
        <v>0</v>
      </c>
      <c r="AP67" s="99">
        <v>0</v>
      </c>
      <c r="AQ67" s="99">
        <v>0</v>
      </c>
    </row>
    <row r="68" spans="1:45">
      <c r="A68" s="131" t="s">
        <v>1659</v>
      </c>
      <c r="B68" s="132" t="s">
        <v>1680</v>
      </c>
      <c r="C68" s="131" t="s">
        <v>1681</v>
      </c>
      <c r="D68" s="133"/>
      <c r="E68" s="128">
        <v>0</v>
      </c>
      <c r="F68" s="128"/>
      <c r="G68" s="129">
        <v>0</v>
      </c>
      <c r="H68" s="99">
        <v>0</v>
      </c>
      <c r="I68" s="99">
        <v>0</v>
      </c>
      <c r="J68" s="99">
        <v>0</v>
      </c>
      <c r="K68" s="99">
        <v>0</v>
      </c>
      <c r="L68" s="99">
        <v>0</v>
      </c>
      <c r="M68" s="99">
        <v>0</v>
      </c>
      <c r="N68" s="99">
        <v>0</v>
      </c>
      <c r="O68" s="99">
        <v>0</v>
      </c>
      <c r="P68" s="99">
        <v>0</v>
      </c>
      <c r="Q68" s="99">
        <v>0</v>
      </c>
      <c r="R68" s="99">
        <v>0</v>
      </c>
      <c r="S68" s="99">
        <v>0</v>
      </c>
      <c r="T68" s="99">
        <v>0</v>
      </c>
      <c r="U68" s="99">
        <v>0</v>
      </c>
      <c r="V68" s="99">
        <v>0</v>
      </c>
      <c r="W68" s="99">
        <v>0</v>
      </c>
      <c r="X68" s="99">
        <v>0</v>
      </c>
      <c r="Y68" s="99">
        <v>0</v>
      </c>
      <c r="Z68" s="99">
        <v>0</v>
      </c>
      <c r="AA68" s="99">
        <v>0</v>
      </c>
      <c r="AB68" s="99">
        <v>0</v>
      </c>
      <c r="AC68" s="99">
        <v>0</v>
      </c>
      <c r="AD68" s="99">
        <v>0</v>
      </c>
      <c r="AE68" s="99">
        <v>0</v>
      </c>
      <c r="AF68" s="99">
        <v>0</v>
      </c>
      <c r="AG68" s="99">
        <v>0</v>
      </c>
      <c r="AH68" s="99">
        <v>0</v>
      </c>
      <c r="AI68" s="99">
        <v>0</v>
      </c>
      <c r="AJ68" s="99">
        <v>0</v>
      </c>
      <c r="AK68" s="99">
        <v>0</v>
      </c>
      <c r="AL68" s="99">
        <v>0</v>
      </c>
      <c r="AM68" s="99">
        <v>0</v>
      </c>
      <c r="AN68" s="99">
        <v>0</v>
      </c>
      <c r="AO68" s="99">
        <v>0</v>
      </c>
      <c r="AP68" s="99">
        <v>0</v>
      </c>
      <c r="AQ68" s="99">
        <v>0</v>
      </c>
    </row>
    <row r="69" spans="1:45">
      <c r="A69" s="131" t="s">
        <v>1660</v>
      </c>
      <c r="B69" s="132" t="s">
        <v>735</v>
      </c>
      <c r="C69" s="131" t="s">
        <v>30</v>
      </c>
      <c r="D69" s="133"/>
      <c r="E69" s="128">
        <v>-351.90744599999999</v>
      </c>
      <c r="F69" s="128">
        <v>341.63</v>
      </c>
      <c r="G69" s="129">
        <v>10.277445999999998</v>
      </c>
      <c r="H69" s="99">
        <v>348.69744600000007</v>
      </c>
      <c r="I69" s="99">
        <v>4.3545889999999998</v>
      </c>
      <c r="J69" s="99">
        <v>72.103954000000002</v>
      </c>
      <c r="K69" s="99">
        <v>22.074497000000001</v>
      </c>
      <c r="L69" s="99">
        <v>11.663160000000001</v>
      </c>
      <c r="M69" s="99">
        <v>23.803132000000002</v>
      </c>
      <c r="N69" s="99">
        <v>20.386781000000003</v>
      </c>
      <c r="O69" s="99">
        <v>65.171109999999999</v>
      </c>
      <c r="P69" s="99">
        <v>31.004381000000002</v>
      </c>
      <c r="Q69" s="99">
        <v>56.955848000000003</v>
      </c>
      <c r="R69" s="99">
        <v>10.657152</v>
      </c>
      <c r="S69" s="99">
        <v>3.2855500000000002</v>
      </c>
      <c r="T69" s="99">
        <v>27.237292</v>
      </c>
      <c r="U69" s="99">
        <v>0</v>
      </c>
      <c r="V69" s="99">
        <v>0</v>
      </c>
      <c r="W69" s="99">
        <v>0</v>
      </c>
      <c r="X69" s="99">
        <v>0</v>
      </c>
      <c r="Y69" s="99">
        <v>0</v>
      </c>
      <c r="Z69" s="99">
        <v>0</v>
      </c>
      <c r="AA69" s="99">
        <v>0</v>
      </c>
      <c r="AB69" s="99">
        <v>0</v>
      </c>
      <c r="AC69" s="99">
        <v>0</v>
      </c>
      <c r="AD69" s="99">
        <v>0</v>
      </c>
      <c r="AE69" s="99">
        <v>0</v>
      </c>
      <c r="AF69" s="99">
        <v>0</v>
      </c>
      <c r="AG69" s="99">
        <v>0</v>
      </c>
      <c r="AH69" s="99">
        <v>0</v>
      </c>
      <c r="AI69" s="99">
        <v>0</v>
      </c>
      <c r="AJ69" s="99">
        <v>0</v>
      </c>
      <c r="AK69" s="99">
        <v>0</v>
      </c>
      <c r="AL69" s="99">
        <v>0</v>
      </c>
      <c r="AM69" s="99">
        <v>0</v>
      </c>
      <c r="AN69" s="99">
        <v>0</v>
      </c>
      <c r="AO69" s="99">
        <v>0</v>
      </c>
      <c r="AP69" s="99">
        <v>0</v>
      </c>
      <c r="AQ69" s="99">
        <v>0</v>
      </c>
    </row>
    <row r="70" spans="1:45">
      <c r="A70" s="131" t="s">
        <v>1661</v>
      </c>
      <c r="B70" s="132" t="s">
        <v>737</v>
      </c>
      <c r="C70" s="131" t="s">
        <v>31</v>
      </c>
      <c r="D70" s="133"/>
      <c r="E70" s="128">
        <v>-4941.2812699999995</v>
      </c>
      <c r="F70" s="128">
        <v>4909.08</v>
      </c>
      <c r="G70" s="129">
        <v>32.201269999999568</v>
      </c>
      <c r="H70" s="99">
        <v>4941.2812699999995</v>
      </c>
      <c r="I70" s="99">
        <v>22.629168</v>
      </c>
      <c r="J70" s="99">
        <v>0</v>
      </c>
      <c r="K70" s="99">
        <v>0</v>
      </c>
      <c r="L70" s="99">
        <v>1142.058006</v>
      </c>
      <c r="M70" s="99">
        <v>0</v>
      </c>
      <c r="N70" s="99">
        <v>894.57588999999996</v>
      </c>
      <c r="O70" s="99">
        <v>445.260358</v>
      </c>
      <c r="P70" s="99">
        <v>0</v>
      </c>
      <c r="Q70" s="99">
        <v>436.3501</v>
      </c>
      <c r="R70" s="99">
        <v>107.06068399999999</v>
      </c>
      <c r="S70" s="99">
        <v>401.60143900000003</v>
      </c>
      <c r="T70" s="99">
        <v>1491.745625</v>
      </c>
      <c r="U70" s="99">
        <v>0</v>
      </c>
      <c r="V70" s="99">
        <v>0</v>
      </c>
      <c r="W70" s="99">
        <v>0</v>
      </c>
      <c r="X70" s="99">
        <v>0</v>
      </c>
      <c r="Y70" s="99">
        <v>0</v>
      </c>
      <c r="Z70" s="99">
        <v>0</v>
      </c>
      <c r="AA70" s="99">
        <v>0</v>
      </c>
      <c r="AB70" s="99">
        <v>0</v>
      </c>
      <c r="AC70" s="99">
        <v>0</v>
      </c>
      <c r="AD70" s="99">
        <v>0</v>
      </c>
      <c r="AE70" s="99">
        <v>0</v>
      </c>
      <c r="AF70" s="99">
        <v>0</v>
      </c>
      <c r="AG70" s="99">
        <v>0</v>
      </c>
      <c r="AH70" s="99">
        <v>0</v>
      </c>
      <c r="AI70" s="99">
        <v>0</v>
      </c>
      <c r="AJ70" s="99">
        <v>0</v>
      </c>
      <c r="AK70" s="99">
        <v>0</v>
      </c>
      <c r="AL70" s="99">
        <v>0</v>
      </c>
      <c r="AM70" s="99">
        <v>0</v>
      </c>
      <c r="AN70" s="99">
        <v>0</v>
      </c>
      <c r="AO70" s="99">
        <v>0</v>
      </c>
      <c r="AP70" s="99">
        <v>0</v>
      </c>
      <c r="AQ70" s="99">
        <v>0</v>
      </c>
    </row>
    <row r="71" spans="1:45">
      <c r="A71" s="131" t="s">
        <v>1662</v>
      </c>
      <c r="B71" s="132" t="s">
        <v>1682</v>
      </c>
      <c r="C71" s="131" t="s">
        <v>1683</v>
      </c>
      <c r="D71" s="133"/>
      <c r="E71" s="128">
        <v>0</v>
      </c>
      <c r="F71" s="128"/>
      <c r="G71" s="129">
        <v>0</v>
      </c>
      <c r="H71" s="99">
        <v>0</v>
      </c>
      <c r="I71" s="99">
        <v>0</v>
      </c>
      <c r="J71" s="99">
        <v>0</v>
      </c>
      <c r="K71" s="99">
        <v>0</v>
      </c>
      <c r="L71" s="99">
        <v>0</v>
      </c>
      <c r="M71" s="99">
        <v>0</v>
      </c>
      <c r="N71" s="99">
        <v>0</v>
      </c>
      <c r="O71" s="99">
        <v>0</v>
      </c>
      <c r="P71" s="99">
        <v>0</v>
      </c>
      <c r="Q71" s="99">
        <v>0</v>
      </c>
      <c r="R71" s="99">
        <v>0</v>
      </c>
      <c r="S71" s="99">
        <v>0</v>
      </c>
      <c r="T71" s="99">
        <v>0</v>
      </c>
      <c r="U71" s="99">
        <v>0</v>
      </c>
      <c r="V71" s="99">
        <v>0</v>
      </c>
      <c r="W71" s="99">
        <v>0</v>
      </c>
      <c r="X71" s="99">
        <v>0</v>
      </c>
      <c r="Y71" s="99">
        <v>0</v>
      </c>
      <c r="Z71" s="99">
        <v>0</v>
      </c>
      <c r="AA71" s="99">
        <v>0</v>
      </c>
      <c r="AB71" s="99">
        <v>0</v>
      </c>
      <c r="AC71" s="99">
        <v>0</v>
      </c>
      <c r="AD71" s="99">
        <v>0</v>
      </c>
      <c r="AE71" s="99">
        <v>0</v>
      </c>
      <c r="AF71" s="99">
        <v>0</v>
      </c>
      <c r="AG71" s="99">
        <v>0</v>
      </c>
      <c r="AH71" s="99">
        <v>0</v>
      </c>
      <c r="AI71" s="99">
        <v>0</v>
      </c>
      <c r="AJ71" s="99">
        <v>0</v>
      </c>
      <c r="AK71" s="99">
        <v>0</v>
      </c>
      <c r="AL71" s="99">
        <v>0</v>
      </c>
      <c r="AM71" s="99">
        <v>0</v>
      </c>
      <c r="AN71" s="99">
        <v>0</v>
      </c>
      <c r="AO71" s="99">
        <v>0</v>
      </c>
      <c r="AP71" s="99">
        <v>0</v>
      </c>
      <c r="AQ71" s="99">
        <v>0</v>
      </c>
    </row>
    <row r="72" spans="1:45" s="140" customFormat="1" ht="16.2">
      <c r="A72" s="135">
        <v>3</v>
      </c>
      <c r="B72" s="136" t="s">
        <v>671</v>
      </c>
      <c r="C72" s="135" t="s">
        <v>32</v>
      </c>
      <c r="D72" s="137">
        <v>17674.580000000002</v>
      </c>
      <c r="E72" s="138">
        <v>-976.97023799999806</v>
      </c>
      <c r="F72" s="139">
        <v>20029.57</v>
      </c>
      <c r="G72" s="139">
        <v>-1378.0197619999999</v>
      </c>
      <c r="H72" s="107">
        <v>18651.440237999999</v>
      </c>
      <c r="I72" s="107">
        <v>148.81437500000001</v>
      </c>
      <c r="J72" s="107">
        <v>922.42369599999995</v>
      </c>
      <c r="K72" s="107">
        <v>235.34833099999997</v>
      </c>
      <c r="L72" s="107">
        <v>1406.819358</v>
      </c>
      <c r="M72" s="107">
        <v>136.97378600000002</v>
      </c>
      <c r="N72" s="107">
        <v>1128.4537389999998</v>
      </c>
      <c r="O72" s="107">
        <v>1741.1044750000001</v>
      </c>
      <c r="P72" s="107">
        <v>1632.0445200000001</v>
      </c>
      <c r="Q72" s="107">
        <v>4587.8854320000009</v>
      </c>
      <c r="R72" s="107">
        <v>2405.5171429999996</v>
      </c>
      <c r="S72" s="107">
        <v>2810.8903569999998</v>
      </c>
      <c r="T72" s="107">
        <v>1495.1650260000001</v>
      </c>
      <c r="U72" s="107">
        <v>0</v>
      </c>
      <c r="V72" s="107">
        <v>0</v>
      </c>
      <c r="W72" s="107">
        <v>0</v>
      </c>
      <c r="X72" s="107">
        <v>0</v>
      </c>
      <c r="Y72" s="107">
        <v>0</v>
      </c>
      <c r="Z72" s="107">
        <v>0</v>
      </c>
      <c r="AA72" s="107">
        <v>0</v>
      </c>
      <c r="AB72" s="107">
        <v>0</v>
      </c>
      <c r="AC72" s="107">
        <v>0</v>
      </c>
      <c r="AD72" s="107">
        <v>0</v>
      </c>
      <c r="AE72" s="107">
        <v>0</v>
      </c>
      <c r="AF72" s="107">
        <v>0</v>
      </c>
      <c r="AG72" s="107">
        <v>0</v>
      </c>
      <c r="AH72" s="107">
        <v>0</v>
      </c>
      <c r="AI72" s="107">
        <v>0</v>
      </c>
      <c r="AJ72" s="107">
        <v>0</v>
      </c>
      <c r="AK72" s="107">
        <v>0</v>
      </c>
      <c r="AL72" s="107">
        <v>0</v>
      </c>
      <c r="AM72" s="107">
        <v>0</v>
      </c>
      <c r="AN72" s="107">
        <v>0</v>
      </c>
      <c r="AO72" s="107">
        <v>0</v>
      </c>
      <c r="AP72" s="107">
        <v>0</v>
      </c>
      <c r="AQ72" s="107">
        <v>0</v>
      </c>
      <c r="AR72" s="140">
        <v>20651.14</v>
      </c>
      <c r="AS72" s="141">
        <v>-1999.5897619999996</v>
      </c>
    </row>
    <row r="73" spans="1:45">
      <c r="A73" s="142" t="s">
        <v>42</v>
      </c>
      <c r="B73" s="143" t="s">
        <v>1819</v>
      </c>
      <c r="C73" s="142">
        <v>0</v>
      </c>
      <c r="D73" s="144"/>
      <c r="E73" s="144"/>
      <c r="F73" s="144"/>
      <c r="G73" s="144"/>
      <c r="H73" s="99">
        <v>0</v>
      </c>
      <c r="I73" s="99">
        <v>0</v>
      </c>
      <c r="J73" s="99">
        <v>0</v>
      </c>
      <c r="K73" s="99">
        <v>0</v>
      </c>
      <c r="L73" s="99">
        <v>0</v>
      </c>
      <c r="M73" s="99">
        <v>0</v>
      </c>
      <c r="N73" s="99">
        <v>0</v>
      </c>
      <c r="O73" s="99">
        <v>0</v>
      </c>
      <c r="P73" s="99">
        <v>0</v>
      </c>
      <c r="Q73" s="99">
        <v>0</v>
      </c>
      <c r="R73" s="99">
        <v>0</v>
      </c>
      <c r="S73" s="99">
        <v>0</v>
      </c>
      <c r="T73" s="99">
        <v>0</v>
      </c>
      <c r="U73" s="99">
        <v>0</v>
      </c>
      <c r="V73" s="99">
        <v>0</v>
      </c>
      <c r="W73" s="99">
        <v>0</v>
      </c>
      <c r="X73" s="99">
        <v>0</v>
      </c>
      <c r="Y73" s="99">
        <v>0</v>
      </c>
      <c r="Z73" s="99">
        <v>0</v>
      </c>
      <c r="AA73" s="99">
        <v>0</v>
      </c>
      <c r="AB73" s="99">
        <v>0</v>
      </c>
      <c r="AC73" s="99">
        <v>0</v>
      </c>
      <c r="AD73" s="99">
        <v>0</v>
      </c>
      <c r="AE73" s="99">
        <v>0</v>
      </c>
      <c r="AF73" s="99">
        <v>0</v>
      </c>
      <c r="AG73" s="99">
        <v>0</v>
      </c>
      <c r="AH73" s="99">
        <v>0</v>
      </c>
      <c r="AI73" s="99">
        <v>0</v>
      </c>
      <c r="AJ73" s="99">
        <v>0</v>
      </c>
      <c r="AK73" s="99">
        <v>0</v>
      </c>
      <c r="AL73" s="99">
        <v>0</v>
      </c>
      <c r="AM73" s="99">
        <v>0</v>
      </c>
      <c r="AN73" s="99">
        <v>0</v>
      </c>
      <c r="AO73" s="99">
        <v>0</v>
      </c>
      <c r="AP73" s="99">
        <v>0</v>
      </c>
      <c r="AQ73" s="99">
        <v>0</v>
      </c>
    </row>
    <row r="74" spans="1:45" s="130" customFormat="1" ht="16.2">
      <c r="A74" s="145">
        <v>1</v>
      </c>
      <c r="B74" s="146" t="s">
        <v>1820</v>
      </c>
      <c r="C74" s="145" t="s">
        <v>1821</v>
      </c>
      <c r="D74" s="147"/>
      <c r="E74" s="147"/>
      <c r="F74" s="147"/>
      <c r="G74" s="147"/>
      <c r="H74" s="101">
        <v>0</v>
      </c>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row>
    <row r="75" spans="1:45" s="130" customFormat="1" ht="16.2">
      <c r="A75" s="145">
        <v>2</v>
      </c>
      <c r="B75" s="146" t="s">
        <v>1822</v>
      </c>
      <c r="C75" s="145" t="s">
        <v>1823</v>
      </c>
      <c r="D75" s="147"/>
      <c r="E75" s="147"/>
      <c r="F75" s="147"/>
      <c r="G75" s="147"/>
      <c r="H75" s="101">
        <v>0</v>
      </c>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row>
    <row r="76" spans="1:45" s="130" customFormat="1" ht="16.2">
      <c r="A76" s="145">
        <v>3</v>
      </c>
      <c r="B76" s="146" t="s">
        <v>1824</v>
      </c>
      <c r="C76" s="145" t="s">
        <v>1825</v>
      </c>
      <c r="D76" s="147"/>
      <c r="E76" s="147"/>
      <c r="F76" s="147"/>
      <c r="G76" s="147"/>
      <c r="H76" s="107">
        <v>865.17651599999999</v>
      </c>
      <c r="I76" s="101">
        <v>865.17651599999999</v>
      </c>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row>
    <row r="77" spans="1:45" s="130" customFormat="1" ht="34.799999999999997" customHeight="1">
      <c r="A77" s="145">
        <v>4</v>
      </c>
      <c r="B77" s="146" t="s">
        <v>1826</v>
      </c>
      <c r="C77" s="145" t="s">
        <v>1827</v>
      </c>
      <c r="D77" s="147"/>
      <c r="E77" s="147"/>
      <c r="F77" s="147"/>
      <c r="G77" s="147"/>
      <c r="H77" s="107">
        <v>5500.4364189999997</v>
      </c>
      <c r="I77" s="101">
        <v>55.126300000000001</v>
      </c>
      <c r="J77" s="101">
        <v>697.45131100000003</v>
      </c>
      <c r="K77" s="101">
        <v>497.666023</v>
      </c>
      <c r="L77" s="101">
        <v>791.09606800000006</v>
      </c>
      <c r="M77" s="101">
        <v>186.99830399999996</v>
      </c>
      <c r="N77" s="101">
        <v>799.60036100000002</v>
      </c>
      <c r="O77" s="101">
        <v>715.47979499999997</v>
      </c>
      <c r="P77" s="101">
        <v>485.00718299999994</v>
      </c>
      <c r="Q77" s="101">
        <v>247.98674199999999</v>
      </c>
      <c r="R77" s="101">
        <v>305.50979399999994</v>
      </c>
      <c r="S77" s="101">
        <v>323.31923799999998</v>
      </c>
      <c r="T77" s="101">
        <v>395.19529999999997</v>
      </c>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row>
    <row r="78" spans="1:45" s="130" customFormat="1" ht="32.4">
      <c r="A78" s="145">
        <v>5</v>
      </c>
      <c r="B78" s="146" t="s">
        <v>1828</v>
      </c>
      <c r="C78" s="145" t="s">
        <v>1829</v>
      </c>
      <c r="D78" s="147"/>
      <c r="E78" s="147"/>
      <c r="F78" s="147"/>
      <c r="G78" s="147"/>
      <c r="H78" s="107">
        <v>43599.344364999997</v>
      </c>
      <c r="I78" s="101">
        <v>460.10310900000002</v>
      </c>
      <c r="J78" s="101">
        <v>3214.9810309999998</v>
      </c>
      <c r="K78" s="101">
        <v>2992.7957919999999</v>
      </c>
      <c r="L78" s="101">
        <v>5526.7266150000005</v>
      </c>
      <c r="M78" s="101">
        <v>1654.220763</v>
      </c>
      <c r="N78" s="101">
        <v>2848.1267760000001</v>
      </c>
      <c r="O78" s="101">
        <v>2561.4966560000003</v>
      </c>
      <c r="P78" s="101">
        <v>2338.0648150000002</v>
      </c>
      <c r="Q78" s="101">
        <v>4123.7531479999998</v>
      </c>
      <c r="R78" s="101">
        <v>4741.4032749999997</v>
      </c>
      <c r="S78" s="101">
        <v>5116.0529620000007</v>
      </c>
      <c r="T78" s="101">
        <v>8021.6194230000001</v>
      </c>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row>
    <row r="79" spans="1:45" s="130" customFormat="1" ht="16.2">
      <c r="A79" s="145">
        <v>6</v>
      </c>
      <c r="B79" s="146" t="s">
        <v>1830</v>
      </c>
      <c r="C79" s="145" t="s">
        <v>1831</v>
      </c>
      <c r="D79" s="147"/>
      <c r="E79" s="147"/>
      <c r="F79" s="147"/>
      <c r="G79" s="147"/>
      <c r="H79" s="107">
        <v>0</v>
      </c>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row>
    <row r="80" spans="1:45" s="130" customFormat="1" ht="16.2">
      <c r="A80" s="145">
        <v>7</v>
      </c>
      <c r="B80" s="146" t="s">
        <v>1832</v>
      </c>
      <c r="C80" s="145" t="s">
        <v>1833</v>
      </c>
      <c r="D80" s="147"/>
      <c r="E80" s="147"/>
      <c r="F80" s="147"/>
      <c r="G80" s="147"/>
      <c r="H80" s="107">
        <v>0</v>
      </c>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row>
    <row r="81" spans="1:43" s="130" customFormat="1" ht="32.4">
      <c r="A81" s="145">
        <v>8</v>
      </c>
      <c r="B81" s="146" t="s">
        <v>1834</v>
      </c>
      <c r="C81" s="145" t="s">
        <v>1835</v>
      </c>
      <c r="D81" s="147"/>
      <c r="E81" s="147"/>
      <c r="F81" s="147"/>
      <c r="G81" s="147"/>
      <c r="H81" s="107">
        <v>50</v>
      </c>
      <c r="I81" s="101"/>
      <c r="J81" s="101">
        <v>50</v>
      </c>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row>
    <row r="82" spans="1:43" s="148" customFormat="1" ht="16.2">
      <c r="A82" s="145">
        <v>9</v>
      </c>
      <c r="B82" s="146" t="s">
        <v>1836</v>
      </c>
      <c r="C82" s="145" t="s">
        <v>1837</v>
      </c>
      <c r="D82" s="147"/>
      <c r="E82" s="147"/>
      <c r="F82" s="147"/>
      <c r="G82" s="147"/>
      <c r="H82" s="107">
        <v>39.64</v>
      </c>
      <c r="I82" s="101">
        <v>39.64</v>
      </c>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row>
    <row r="83" spans="1:43" s="148" customFormat="1" ht="16.2">
      <c r="A83" s="145">
        <v>10</v>
      </c>
      <c r="B83" s="146" t="s">
        <v>1838</v>
      </c>
      <c r="C83" s="145" t="s">
        <v>1839</v>
      </c>
      <c r="D83" s="147"/>
      <c r="E83" s="147"/>
      <c r="F83" s="147"/>
      <c r="G83" s="147"/>
      <c r="H83" s="107">
        <v>6.6548970000000001</v>
      </c>
      <c r="I83" s="101">
        <v>2.9955000000000003</v>
      </c>
      <c r="J83" s="101">
        <v>0.4</v>
      </c>
      <c r="K83" s="101">
        <v>0.16742799999999999</v>
      </c>
      <c r="L83" s="101">
        <v>0</v>
      </c>
      <c r="M83" s="101">
        <v>0.142593</v>
      </c>
      <c r="N83" s="101">
        <v>0.64937599999999995</v>
      </c>
      <c r="O83" s="101">
        <v>1.2999999999999998</v>
      </c>
      <c r="P83" s="101">
        <v>0</v>
      </c>
      <c r="Q83" s="101">
        <v>0</v>
      </c>
      <c r="R83" s="101">
        <v>0</v>
      </c>
      <c r="S83" s="101">
        <v>1</v>
      </c>
      <c r="T83" s="101">
        <v>0</v>
      </c>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row>
    <row r="84" spans="1:43" s="148" customFormat="1" ht="16.2">
      <c r="A84" s="145">
        <v>11</v>
      </c>
      <c r="B84" s="146" t="s">
        <v>1840</v>
      </c>
      <c r="C84" s="145" t="s">
        <v>1841</v>
      </c>
      <c r="D84" s="147"/>
      <c r="E84" s="147"/>
      <c r="F84" s="147"/>
      <c r="G84" s="147"/>
      <c r="H84" s="107">
        <v>0</v>
      </c>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row>
    <row r="85" spans="1:43" s="148" customFormat="1" ht="16.2">
      <c r="A85" s="145">
        <v>12</v>
      </c>
      <c r="B85" s="146" t="s">
        <v>1842</v>
      </c>
      <c r="C85" s="145" t="s">
        <v>1843</v>
      </c>
      <c r="D85" s="147"/>
      <c r="E85" s="147"/>
      <c r="F85" s="147"/>
      <c r="G85" s="147"/>
      <c r="H85" s="107">
        <v>1692.5342849999997</v>
      </c>
      <c r="I85" s="101"/>
      <c r="J85" s="101">
        <v>204.20036399999998</v>
      </c>
      <c r="K85" s="101">
        <v>220.16916900000001</v>
      </c>
      <c r="L85" s="101">
        <v>128.97379000000001</v>
      </c>
      <c r="M85" s="101">
        <v>129.44850099999999</v>
      </c>
      <c r="N85" s="101">
        <v>163.35102599999999</v>
      </c>
      <c r="O85" s="101">
        <v>195.19760399999998</v>
      </c>
      <c r="P85" s="101">
        <v>138.091972</v>
      </c>
      <c r="Q85" s="101">
        <v>152.04586</v>
      </c>
      <c r="R85" s="101">
        <v>126.26825700000001</v>
      </c>
      <c r="S85" s="101">
        <v>150.688729</v>
      </c>
      <c r="T85" s="101">
        <v>84.099012999999999</v>
      </c>
      <c r="U85" s="101">
        <v>100</v>
      </c>
      <c r="V85" s="101">
        <v>100</v>
      </c>
      <c r="W85" s="101">
        <v>100</v>
      </c>
      <c r="X85" s="101">
        <v>100</v>
      </c>
      <c r="Y85" s="101">
        <v>100</v>
      </c>
      <c r="Z85" s="101">
        <v>100</v>
      </c>
      <c r="AA85" s="101">
        <v>100</v>
      </c>
      <c r="AB85" s="101">
        <v>100</v>
      </c>
      <c r="AC85" s="101">
        <v>100</v>
      </c>
      <c r="AD85" s="101">
        <v>100</v>
      </c>
      <c r="AE85" s="101">
        <v>100</v>
      </c>
      <c r="AF85" s="101">
        <v>100</v>
      </c>
      <c r="AG85" s="101">
        <v>100</v>
      </c>
      <c r="AH85" s="101">
        <v>100</v>
      </c>
      <c r="AI85" s="101">
        <v>100</v>
      </c>
      <c r="AJ85" s="101">
        <v>100</v>
      </c>
      <c r="AK85" s="101">
        <v>100</v>
      </c>
      <c r="AL85" s="101">
        <v>100</v>
      </c>
      <c r="AM85" s="101">
        <v>100</v>
      </c>
      <c r="AN85" s="101">
        <v>100</v>
      </c>
      <c r="AO85" s="101">
        <v>100</v>
      </c>
      <c r="AP85" s="101">
        <v>100</v>
      </c>
      <c r="AQ85" s="101">
        <v>100</v>
      </c>
    </row>
    <row r="86" spans="1:43" s="148" customFormat="1" ht="32.4">
      <c r="A86" s="145">
        <v>13</v>
      </c>
      <c r="B86" s="146" t="s">
        <v>1844</v>
      </c>
      <c r="C86" s="145" t="s">
        <v>1845</v>
      </c>
      <c r="D86" s="147"/>
      <c r="E86" s="147"/>
      <c r="F86" s="147"/>
      <c r="G86" s="147"/>
      <c r="H86" s="107">
        <v>43.373214000000004</v>
      </c>
      <c r="I86" s="101"/>
      <c r="J86" s="101">
        <v>2.17</v>
      </c>
      <c r="K86" s="101">
        <v>3.0005E-2</v>
      </c>
      <c r="L86" s="101">
        <v>0</v>
      </c>
      <c r="M86" s="101">
        <v>0</v>
      </c>
      <c r="N86" s="101">
        <v>0.10244200000000001</v>
      </c>
      <c r="O86" s="101">
        <v>41.070767000000004</v>
      </c>
      <c r="P86" s="101">
        <v>0</v>
      </c>
      <c r="Q86" s="101">
        <v>0</v>
      </c>
      <c r="R86" s="101">
        <v>0</v>
      </c>
      <c r="S86" s="101">
        <v>0</v>
      </c>
      <c r="T86" s="101">
        <v>0</v>
      </c>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row>
    <row r="87" spans="1:43" s="151" customFormat="1" ht="13.8">
      <c r="A87" s="149">
        <v>0</v>
      </c>
      <c r="B87" s="505" t="s">
        <v>1692</v>
      </c>
      <c r="C87" s="505"/>
      <c r="D87" s="505"/>
      <c r="E87" s="505"/>
      <c r="F87" s="505"/>
      <c r="G87" s="505"/>
      <c r="H87" s="505"/>
      <c r="I87" s="505"/>
      <c r="J87" s="505"/>
      <c r="K87" s="505"/>
      <c r="L87" s="505"/>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row>
  </sheetData>
  <mergeCells count="13">
    <mergeCell ref="H4:H5"/>
    <mergeCell ref="I4:AQ4"/>
    <mergeCell ref="B87:L87"/>
    <mergeCell ref="A2:AQ2"/>
    <mergeCell ref="P3:T3"/>
    <mergeCell ref="AM3:AQ3"/>
    <mergeCell ref="A4:A5"/>
    <mergeCell ref="B4:B5"/>
    <mergeCell ref="C4:C5"/>
    <mergeCell ref="D4:D5"/>
    <mergeCell ref="E4:E5"/>
    <mergeCell ref="F4:F5"/>
    <mergeCell ref="G4:G5"/>
  </mergeCells>
  <pageMargins left="0.36" right="0.22" top="0.38" bottom="0.27" header="0.3" footer="0.3"/>
  <pageSetup paperSize="9" scale="63" orientation="landscape" r:id="rId1"/>
  <colBreaks count="1" manualBreakCount="1">
    <brk id="20"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showZeros="0" view="pageBreakPreview" topLeftCell="A4" zoomScale="60" zoomScaleNormal="70" workbookViewId="0">
      <selection activeCell="D11" sqref="D11"/>
    </sheetView>
  </sheetViews>
  <sheetFormatPr defaultColWidth="8.5546875" defaultRowHeight="15.6"/>
  <cols>
    <col min="1" max="1" width="7.88671875" style="178" customWidth="1"/>
    <col min="2" max="2" width="45.44140625" style="152" customWidth="1"/>
    <col min="3" max="3" width="17.109375" style="153" customWidth="1"/>
    <col min="4" max="4" width="10" style="154" customWidth="1"/>
    <col min="5" max="16" width="10" style="152" customWidth="1"/>
    <col min="17" max="39" width="8.44140625" style="152" hidden="1" customWidth="1"/>
    <col min="40" max="256" width="8.5546875" style="152"/>
    <col min="257" max="257" width="7.88671875" style="152" customWidth="1"/>
    <col min="258" max="258" width="45.44140625" style="152" customWidth="1"/>
    <col min="259" max="259" width="17.109375" style="152" customWidth="1"/>
    <col min="260" max="272" width="10" style="152" customWidth="1"/>
    <col min="273" max="295" width="0" style="152" hidden="1" customWidth="1"/>
    <col min="296" max="512" width="8.5546875" style="152"/>
    <col min="513" max="513" width="7.88671875" style="152" customWidth="1"/>
    <col min="514" max="514" width="45.44140625" style="152" customWidth="1"/>
    <col min="515" max="515" width="17.109375" style="152" customWidth="1"/>
    <col min="516" max="528" width="10" style="152" customWidth="1"/>
    <col min="529" max="551" width="0" style="152" hidden="1" customWidth="1"/>
    <col min="552" max="768" width="8.5546875" style="152"/>
    <col min="769" max="769" width="7.88671875" style="152" customWidth="1"/>
    <col min="770" max="770" width="45.44140625" style="152" customWidth="1"/>
    <col min="771" max="771" width="17.109375" style="152" customWidth="1"/>
    <col min="772" max="784" width="10" style="152" customWidth="1"/>
    <col min="785" max="807" width="0" style="152" hidden="1" customWidth="1"/>
    <col min="808" max="1024" width="8.5546875" style="152"/>
    <col min="1025" max="1025" width="7.88671875" style="152" customWidth="1"/>
    <col min="1026" max="1026" width="45.44140625" style="152" customWidth="1"/>
    <col min="1027" max="1027" width="17.109375" style="152" customWidth="1"/>
    <col min="1028" max="1040" width="10" style="152" customWidth="1"/>
    <col min="1041" max="1063" width="0" style="152" hidden="1" customWidth="1"/>
    <col min="1064" max="1280" width="8.5546875" style="152"/>
    <col min="1281" max="1281" width="7.88671875" style="152" customWidth="1"/>
    <col min="1282" max="1282" width="45.44140625" style="152" customWidth="1"/>
    <col min="1283" max="1283" width="17.109375" style="152" customWidth="1"/>
    <col min="1284" max="1296" width="10" style="152" customWidth="1"/>
    <col min="1297" max="1319" width="0" style="152" hidden="1" customWidth="1"/>
    <col min="1320" max="1536" width="8.5546875" style="152"/>
    <col min="1537" max="1537" width="7.88671875" style="152" customWidth="1"/>
    <col min="1538" max="1538" width="45.44140625" style="152" customWidth="1"/>
    <col min="1539" max="1539" width="17.109375" style="152" customWidth="1"/>
    <col min="1540" max="1552" width="10" style="152" customWidth="1"/>
    <col min="1553" max="1575" width="0" style="152" hidden="1" customWidth="1"/>
    <col min="1576" max="1792" width="8.5546875" style="152"/>
    <col min="1793" max="1793" width="7.88671875" style="152" customWidth="1"/>
    <col min="1794" max="1794" width="45.44140625" style="152" customWidth="1"/>
    <col min="1795" max="1795" width="17.109375" style="152" customWidth="1"/>
    <col min="1796" max="1808" width="10" style="152" customWidth="1"/>
    <col min="1809" max="1831" width="0" style="152" hidden="1" customWidth="1"/>
    <col min="1832" max="2048" width="8.5546875" style="152"/>
    <col min="2049" max="2049" width="7.88671875" style="152" customWidth="1"/>
    <col min="2050" max="2050" width="45.44140625" style="152" customWidth="1"/>
    <col min="2051" max="2051" width="17.109375" style="152" customWidth="1"/>
    <col min="2052" max="2064" width="10" style="152" customWidth="1"/>
    <col min="2065" max="2087" width="0" style="152" hidden="1" customWidth="1"/>
    <col min="2088" max="2304" width="8.5546875" style="152"/>
    <col min="2305" max="2305" width="7.88671875" style="152" customWidth="1"/>
    <col min="2306" max="2306" width="45.44140625" style="152" customWidth="1"/>
    <col min="2307" max="2307" width="17.109375" style="152" customWidth="1"/>
    <col min="2308" max="2320" width="10" style="152" customWidth="1"/>
    <col min="2321" max="2343" width="0" style="152" hidden="1" customWidth="1"/>
    <col min="2344" max="2560" width="8.5546875" style="152"/>
    <col min="2561" max="2561" width="7.88671875" style="152" customWidth="1"/>
    <col min="2562" max="2562" width="45.44140625" style="152" customWidth="1"/>
    <col min="2563" max="2563" width="17.109375" style="152" customWidth="1"/>
    <col min="2564" max="2576" width="10" style="152" customWidth="1"/>
    <col min="2577" max="2599" width="0" style="152" hidden="1" customWidth="1"/>
    <col min="2600" max="2816" width="8.5546875" style="152"/>
    <col min="2817" max="2817" width="7.88671875" style="152" customWidth="1"/>
    <col min="2818" max="2818" width="45.44140625" style="152" customWidth="1"/>
    <col min="2819" max="2819" width="17.109375" style="152" customWidth="1"/>
    <col min="2820" max="2832" width="10" style="152" customWidth="1"/>
    <col min="2833" max="2855" width="0" style="152" hidden="1" customWidth="1"/>
    <col min="2856" max="3072" width="8.5546875" style="152"/>
    <col min="3073" max="3073" width="7.88671875" style="152" customWidth="1"/>
    <col min="3074" max="3074" width="45.44140625" style="152" customWidth="1"/>
    <col min="3075" max="3075" width="17.109375" style="152" customWidth="1"/>
    <col min="3076" max="3088" width="10" style="152" customWidth="1"/>
    <col min="3089" max="3111" width="0" style="152" hidden="1" customWidth="1"/>
    <col min="3112" max="3328" width="8.5546875" style="152"/>
    <col min="3329" max="3329" width="7.88671875" style="152" customWidth="1"/>
    <col min="3330" max="3330" width="45.44140625" style="152" customWidth="1"/>
    <col min="3331" max="3331" width="17.109375" style="152" customWidth="1"/>
    <col min="3332" max="3344" width="10" style="152" customWidth="1"/>
    <col min="3345" max="3367" width="0" style="152" hidden="1" customWidth="1"/>
    <col min="3368" max="3584" width="8.5546875" style="152"/>
    <col min="3585" max="3585" width="7.88671875" style="152" customWidth="1"/>
    <col min="3586" max="3586" width="45.44140625" style="152" customWidth="1"/>
    <col min="3587" max="3587" width="17.109375" style="152" customWidth="1"/>
    <col min="3588" max="3600" width="10" style="152" customWidth="1"/>
    <col min="3601" max="3623" width="0" style="152" hidden="1" customWidth="1"/>
    <col min="3624" max="3840" width="8.5546875" style="152"/>
    <col min="3841" max="3841" width="7.88671875" style="152" customWidth="1"/>
    <col min="3842" max="3842" width="45.44140625" style="152" customWidth="1"/>
    <col min="3843" max="3843" width="17.109375" style="152" customWidth="1"/>
    <col min="3844" max="3856" width="10" style="152" customWidth="1"/>
    <col min="3857" max="3879" width="0" style="152" hidden="1" customWidth="1"/>
    <col min="3880" max="4096" width="8.5546875" style="152"/>
    <col min="4097" max="4097" width="7.88671875" style="152" customWidth="1"/>
    <col min="4098" max="4098" width="45.44140625" style="152" customWidth="1"/>
    <col min="4099" max="4099" width="17.109375" style="152" customWidth="1"/>
    <col min="4100" max="4112" width="10" style="152" customWidth="1"/>
    <col min="4113" max="4135" width="0" style="152" hidden="1" customWidth="1"/>
    <col min="4136" max="4352" width="8.5546875" style="152"/>
    <col min="4353" max="4353" width="7.88671875" style="152" customWidth="1"/>
    <col min="4354" max="4354" width="45.44140625" style="152" customWidth="1"/>
    <col min="4355" max="4355" width="17.109375" style="152" customWidth="1"/>
    <col min="4356" max="4368" width="10" style="152" customWidth="1"/>
    <col min="4369" max="4391" width="0" style="152" hidden="1" customWidth="1"/>
    <col min="4392" max="4608" width="8.5546875" style="152"/>
    <col min="4609" max="4609" width="7.88671875" style="152" customWidth="1"/>
    <col min="4610" max="4610" width="45.44140625" style="152" customWidth="1"/>
    <col min="4611" max="4611" width="17.109375" style="152" customWidth="1"/>
    <col min="4612" max="4624" width="10" style="152" customWidth="1"/>
    <col min="4625" max="4647" width="0" style="152" hidden="1" customWidth="1"/>
    <col min="4648" max="4864" width="8.5546875" style="152"/>
    <col min="4865" max="4865" width="7.88671875" style="152" customWidth="1"/>
    <col min="4866" max="4866" width="45.44140625" style="152" customWidth="1"/>
    <col min="4867" max="4867" width="17.109375" style="152" customWidth="1"/>
    <col min="4868" max="4880" width="10" style="152" customWidth="1"/>
    <col min="4881" max="4903" width="0" style="152" hidden="1" customWidth="1"/>
    <col min="4904" max="5120" width="8.5546875" style="152"/>
    <col min="5121" max="5121" width="7.88671875" style="152" customWidth="1"/>
    <col min="5122" max="5122" width="45.44140625" style="152" customWidth="1"/>
    <col min="5123" max="5123" width="17.109375" style="152" customWidth="1"/>
    <col min="5124" max="5136" width="10" style="152" customWidth="1"/>
    <col min="5137" max="5159" width="0" style="152" hidden="1" customWidth="1"/>
    <col min="5160" max="5376" width="8.5546875" style="152"/>
    <col min="5377" max="5377" width="7.88671875" style="152" customWidth="1"/>
    <col min="5378" max="5378" width="45.44140625" style="152" customWidth="1"/>
    <col min="5379" max="5379" width="17.109375" style="152" customWidth="1"/>
    <col min="5380" max="5392" width="10" style="152" customWidth="1"/>
    <col min="5393" max="5415" width="0" style="152" hidden="1" customWidth="1"/>
    <col min="5416" max="5632" width="8.5546875" style="152"/>
    <col min="5633" max="5633" width="7.88671875" style="152" customWidth="1"/>
    <col min="5634" max="5634" width="45.44140625" style="152" customWidth="1"/>
    <col min="5635" max="5635" width="17.109375" style="152" customWidth="1"/>
    <col min="5636" max="5648" width="10" style="152" customWidth="1"/>
    <col min="5649" max="5671" width="0" style="152" hidden="1" customWidth="1"/>
    <col min="5672" max="5888" width="8.5546875" style="152"/>
    <col min="5889" max="5889" width="7.88671875" style="152" customWidth="1"/>
    <col min="5890" max="5890" width="45.44140625" style="152" customWidth="1"/>
    <col min="5891" max="5891" width="17.109375" style="152" customWidth="1"/>
    <col min="5892" max="5904" width="10" style="152" customWidth="1"/>
    <col min="5905" max="5927" width="0" style="152" hidden="1" customWidth="1"/>
    <col min="5928" max="6144" width="8.5546875" style="152"/>
    <col min="6145" max="6145" width="7.88671875" style="152" customWidth="1"/>
    <col min="6146" max="6146" width="45.44140625" style="152" customWidth="1"/>
    <col min="6147" max="6147" width="17.109375" style="152" customWidth="1"/>
    <col min="6148" max="6160" width="10" style="152" customWidth="1"/>
    <col min="6161" max="6183" width="0" style="152" hidden="1" customWidth="1"/>
    <col min="6184" max="6400" width="8.5546875" style="152"/>
    <col min="6401" max="6401" width="7.88671875" style="152" customWidth="1"/>
    <col min="6402" max="6402" width="45.44140625" style="152" customWidth="1"/>
    <col min="6403" max="6403" width="17.109375" style="152" customWidth="1"/>
    <col min="6404" max="6416" width="10" style="152" customWidth="1"/>
    <col min="6417" max="6439" width="0" style="152" hidden="1" customWidth="1"/>
    <col min="6440" max="6656" width="8.5546875" style="152"/>
    <col min="6657" max="6657" width="7.88671875" style="152" customWidth="1"/>
    <col min="6658" max="6658" width="45.44140625" style="152" customWidth="1"/>
    <col min="6659" max="6659" width="17.109375" style="152" customWidth="1"/>
    <col min="6660" max="6672" width="10" style="152" customWidth="1"/>
    <col min="6673" max="6695" width="0" style="152" hidden="1" customWidth="1"/>
    <col min="6696" max="6912" width="8.5546875" style="152"/>
    <col min="6913" max="6913" width="7.88671875" style="152" customWidth="1"/>
    <col min="6914" max="6914" width="45.44140625" style="152" customWidth="1"/>
    <col min="6915" max="6915" width="17.109375" style="152" customWidth="1"/>
    <col min="6916" max="6928" width="10" style="152" customWidth="1"/>
    <col min="6929" max="6951" width="0" style="152" hidden="1" customWidth="1"/>
    <col min="6952" max="7168" width="8.5546875" style="152"/>
    <col min="7169" max="7169" width="7.88671875" style="152" customWidth="1"/>
    <col min="7170" max="7170" width="45.44140625" style="152" customWidth="1"/>
    <col min="7171" max="7171" width="17.109375" style="152" customWidth="1"/>
    <col min="7172" max="7184" width="10" style="152" customWidth="1"/>
    <col min="7185" max="7207" width="0" style="152" hidden="1" customWidth="1"/>
    <col min="7208" max="7424" width="8.5546875" style="152"/>
    <col min="7425" max="7425" width="7.88671875" style="152" customWidth="1"/>
    <col min="7426" max="7426" width="45.44140625" style="152" customWidth="1"/>
    <col min="7427" max="7427" width="17.109375" style="152" customWidth="1"/>
    <col min="7428" max="7440" width="10" style="152" customWidth="1"/>
    <col min="7441" max="7463" width="0" style="152" hidden="1" customWidth="1"/>
    <col min="7464" max="7680" width="8.5546875" style="152"/>
    <col min="7681" max="7681" width="7.88671875" style="152" customWidth="1"/>
    <col min="7682" max="7682" width="45.44140625" style="152" customWidth="1"/>
    <col min="7683" max="7683" width="17.109375" style="152" customWidth="1"/>
    <col min="7684" max="7696" width="10" style="152" customWidth="1"/>
    <col min="7697" max="7719" width="0" style="152" hidden="1" customWidth="1"/>
    <col min="7720" max="7936" width="8.5546875" style="152"/>
    <col min="7937" max="7937" width="7.88671875" style="152" customWidth="1"/>
    <col min="7938" max="7938" width="45.44140625" style="152" customWidth="1"/>
    <col min="7939" max="7939" width="17.109375" style="152" customWidth="1"/>
    <col min="7940" max="7952" width="10" style="152" customWidth="1"/>
    <col min="7953" max="7975" width="0" style="152" hidden="1" customWidth="1"/>
    <col min="7976" max="8192" width="8.5546875" style="152"/>
    <col min="8193" max="8193" width="7.88671875" style="152" customWidth="1"/>
    <col min="8194" max="8194" width="45.44140625" style="152" customWidth="1"/>
    <col min="8195" max="8195" width="17.109375" style="152" customWidth="1"/>
    <col min="8196" max="8208" width="10" style="152" customWidth="1"/>
    <col min="8209" max="8231" width="0" style="152" hidden="1" customWidth="1"/>
    <col min="8232" max="8448" width="8.5546875" style="152"/>
    <col min="8449" max="8449" width="7.88671875" style="152" customWidth="1"/>
    <col min="8450" max="8450" width="45.44140625" style="152" customWidth="1"/>
    <col min="8451" max="8451" width="17.109375" style="152" customWidth="1"/>
    <col min="8452" max="8464" width="10" style="152" customWidth="1"/>
    <col min="8465" max="8487" width="0" style="152" hidden="1" customWidth="1"/>
    <col min="8488" max="8704" width="8.5546875" style="152"/>
    <col min="8705" max="8705" width="7.88671875" style="152" customWidth="1"/>
    <col min="8706" max="8706" width="45.44140625" style="152" customWidth="1"/>
    <col min="8707" max="8707" width="17.109375" style="152" customWidth="1"/>
    <col min="8708" max="8720" width="10" style="152" customWidth="1"/>
    <col min="8721" max="8743" width="0" style="152" hidden="1" customWidth="1"/>
    <col min="8744" max="8960" width="8.5546875" style="152"/>
    <col min="8961" max="8961" width="7.88671875" style="152" customWidth="1"/>
    <col min="8962" max="8962" width="45.44140625" style="152" customWidth="1"/>
    <col min="8963" max="8963" width="17.109375" style="152" customWidth="1"/>
    <col min="8964" max="8976" width="10" style="152" customWidth="1"/>
    <col min="8977" max="8999" width="0" style="152" hidden="1" customWidth="1"/>
    <col min="9000" max="9216" width="8.5546875" style="152"/>
    <col min="9217" max="9217" width="7.88671875" style="152" customWidth="1"/>
    <col min="9218" max="9218" width="45.44140625" style="152" customWidth="1"/>
    <col min="9219" max="9219" width="17.109375" style="152" customWidth="1"/>
    <col min="9220" max="9232" width="10" style="152" customWidth="1"/>
    <col min="9233" max="9255" width="0" style="152" hidden="1" customWidth="1"/>
    <col min="9256" max="9472" width="8.5546875" style="152"/>
    <col min="9473" max="9473" width="7.88671875" style="152" customWidth="1"/>
    <col min="9474" max="9474" width="45.44140625" style="152" customWidth="1"/>
    <col min="9475" max="9475" width="17.109375" style="152" customWidth="1"/>
    <col min="9476" max="9488" width="10" style="152" customWidth="1"/>
    <col min="9489" max="9511" width="0" style="152" hidden="1" customWidth="1"/>
    <col min="9512" max="9728" width="8.5546875" style="152"/>
    <col min="9729" max="9729" width="7.88671875" style="152" customWidth="1"/>
    <col min="9730" max="9730" width="45.44140625" style="152" customWidth="1"/>
    <col min="9731" max="9731" width="17.109375" style="152" customWidth="1"/>
    <col min="9732" max="9744" width="10" style="152" customWidth="1"/>
    <col min="9745" max="9767" width="0" style="152" hidden="1" customWidth="1"/>
    <col min="9768" max="9984" width="8.5546875" style="152"/>
    <col min="9985" max="9985" width="7.88671875" style="152" customWidth="1"/>
    <col min="9986" max="9986" width="45.44140625" style="152" customWidth="1"/>
    <col min="9987" max="9987" width="17.109375" style="152" customWidth="1"/>
    <col min="9988" max="10000" width="10" style="152" customWidth="1"/>
    <col min="10001" max="10023" width="0" style="152" hidden="1" customWidth="1"/>
    <col min="10024" max="10240" width="8.5546875" style="152"/>
    <col min="10241" max="10241" width="7.88671875" style="152" customWidth="1"/>
    <col min="10242" max="10242" width="45.44140625" style="152" customWidth="1"/>
    <col min="10243" max="10243" width="17.109375" style="152" customWidth="1"/>
    <col min="10244" max="10256" width="10" style="152" customWidth="1"/>
    <col min="10257" max="10279" width="0" style="152" hidden="1" customWidth="1"/>
    <col min="10280" max="10496" width="8.5546875" style="152"/>
    <col min="10497" max="10497" width="7.88671875" style="152" customWidth="1"/>
    <col min="10498" max="10498" width="45.44140625" style="152" customWidth="1"/>
    <col min="10499" max="10499" width="17.109375" style="152" customWidth="1"/>
    <col min="10500" max="10512" width="10" style="152" customWidth="1"/>
    <col min="10513" max="10535" width="0" style="152" hidden="1" customWidth="1"/>
    <col min="10536" max="10752" width="8.5546875" style="152"/>
    <col min="10753" max="10753" width="7.88671875" style="152" customWidth="1"/>
    <col min="10754" max="10754" width="45.44140625" style="152" customWidth="1"/>
    <col min="10755" max="10755" width="17.109375" style="152" customWidth="1"/>
    <col min="10756" max="10768" width="10" style="152" customWidth="1"/>
    <col min="10769" max="10791" width="0" style="152" hidden="1" customWidth="1"/>
    <col min="10792" max="11008" width="8.5546875" style="152"/>
    <col min="11009" max="11009" width="7.88671875" style="152" customWidth="1"/>
    <col min="11010" max="11010" width="45.44140625" style="152" customWidth="1"/>
    <col min="11011" max="11011" width="17.109375" style="152" customWidth="1"/>
    <col min="11012" max="11024" width="10" style="152" customWidth="1"/>
    <col min="11025" max="11047" width="0" style="152" hidden="1" customWidth="1"/>
    <col min="11048" max="11264" width="8.5546875" style="152"/>
    <col min="11265" max="11265" width="7.88671875" style="152" customWidth="1"/>
    <col min="11266" max="11266" width="45.44140625" style="152" customWidth="1"/>
    <col min="11267" max="11267" width="17.109375" style="152" customWidth="1"/>
    <col min="11268" max="11280" width="10" style="152" customWidth="1"/>
    <col min="11281" max="11303" width="0" style="152" hidden="1" customWidth="1"/>
    <col min="11304" max="11520" width="8.5546875" style="152"/>
    <col min="11521" max="11521" width="7.88671875" style="152" customWidth="1"/>
    <col min="11522" max="11522" width="45.44140625" style="152" customWidth="1"/>
    <col min="11523" max="11523" width="17.109375" style="152" customWidth="1"/>
    <col min="11524" max="11536" width="10" style="152" customWidth="1"/>
    <col min="11537" max="11559" width="0" style="152" hidden="1" customWidth="1"/>
    <col min="11560" max="11776" width="8.5546875" style="152"/>
    <col min="11777" max="11777" width="7.88671875" style="152" customWidth="1"/>
    <col min="11778" max="11778" width="45.44140625" style="152" customWidth="1"/>
    <col min="11779" max="11779" width="17.109375" style="152" customWidth="1"/>
    <col min="11780" max="11792" width="10" style="152" customWidth="1"/>
    <col min="11793" max="11815" width="0" style="152" hidden="1" customWidth="1"/>
    <col min="11816" max="12032" width="8.5546875" style="152"/>
    <col min="12033" max="12033" width="7.88671875" style="152" customWidth="1"/>
    <col min="12034" max="12034" width="45.44140625" style="152" customWidth="1"/>
    <col min="12035" max="12035" width="17.109375" style="152" customWidth="1"/>
    <col min="12036" max="12048" width="10" style="152" customWidth="1"/>
    <col min="12049" max="12071" width="0" style="152" hidden="1" customWidth="1"/>
    <col min="12072" max="12288" width="8.5546875" style="152"/>
    <col min="12289" max="12289" width="7.88671875" style="152" customWidth="1"/>
    <col min="12290" max="12290" width="45.44140625" style="152" customWidth="1"/>
    <col min="12291" max="12291" width="17.109375" style="152" customWidth="1"/>
    <col min="12292" max="12304" width="10" style="152" customWidth="1"/>
    <col min="12305" max="12327" width="0" style="152" hidden="1" customWidth="1"/>
    <col min="12328" max="12544" width="8.5546875" style="152"/>
    <col min="12545" max="12545" width="7.88671875" style="152" customWidth="1"/>
    <col min="12546" max="12546" width="45.44140625" style="152" customWidth="1"/>
    <col min="12547" max="12547" width="17.109375" style="152" customWidth="1"/>
    <col min="12548" max="12560" width="10" style="152" customWidth="1"/>
    <col min="12561" max="12583" width="0" style="152" hidden="1" customWidth="1"/>
    <col min="12584" max="12800" width="8.5546875" style="152"/>
    <col min="12801" max="12801" width="7.88671875" style="152" customWidth="1"/>
    <col min="12802" max="12802" width="45.44140625" style="152" customWidth="1"/>
    <col min="12803" max="12803" width="17.109375" style="152" customWidth="1"/>
    <col min="12804" max="12816" width="10" style="152" customWidth="1"/>
    <col min="12817" max="12839" width="0" style="152" hidden="1" customWidth="1"/>
    <col min="12840" max="13056" width="8.5546875" style="152"/>
    <col min="13057" max="13057" width="7.88671875" style="152" customWidth="1"/>
    <col min="13058" max="13058" width="45.44140625" style="152" customWidth="1"/>
    <col min="13059" max="13059" width="17.109375" style="152" customWidth="1"/>
    <col min="13060" max="13072" width="10" style="152" customWidth="1"/>
    <col min="13073" max="13095" width="0" style="152" hidden="1" customWidth="1"/>
    <col min="13096" max="13312" width="8.5546875" style="152"/>
    <col min="13313" max="13313" width="7.88671875" style="152" customWidth="1"/>
    <col min="13314" max="13314" width="45.44140625" style="152" customWidth="1"/>
    <col min="13315" max="13315" width="17.109375" style="152" customWidth="1"/>
    <col min="13316" max="13328" width="10" style="152" customWidth="1"/>
    <col min="13329" max="13351" width="0" style="152" hidden="1" customWidth="1"/>
    <col min="13352" max="13568" width="8.5546875" style="152"/>
    <col min="13569" max="13569" width="7.88671875" style="152" customWidth="1"/>
    <col min="13570" max="13570" width="45.44140625" style="152" customWidth="1"/>
    <col min="13571" max="13571" width="17.109375" style="152" customWidth="1"/>
    <col min="13572" max="13584" width="10" style="152" customWidth="1"/>
    <col min="13585" max="13607" width="0" style="152" hidden="1" customWidth="1"/>
    <col min="13608" max="13824" width="8.5546875" style="152"/>
    <col min="13825" max="13825" width="7.88671875" style="152" customWidth="1"/>
    <col min="13826" max="13826" width="45.44140625" style="152" customWidth="1"/>
    <col min="13827" max="13827" width="17.109375" style="152" customWidth="1"/>
    <col min="13828" max="13840" width="10" style="152" customWidth="1"/>
    <col min="13841" max="13863" width="0" style="152" hidden="1" customWidth="1"/>
    <col min="13864" max="14080" width="8.5546875" style="152"/>
    <col min="14081" max="14081" width="7.88671875" style="152" customWidth="1"/>
    <col min="14082" max="14082" width="45.44140625" style="152" customWidth="1"/>
    <col min="14083" max="14083" width="17.109375" style="152" customWidth="1"/>
    <col min="14084" max="14096" width="10" style="152" customWidth="1"/>
    <col min="14097" max="14119" width="0" style="152" hidden="1" customWidth="1"/>
    <col min="14120" max="14336" width="8.5546875" style="152"/>
    <col min="14337" max="14337" width="7.88671875" style="152" customWidth="1"/>
    <col min="14338" max="14338" width="45.44140625" style="152" customWidth="1"/>
    <col min="14339" max="14339" width="17.109375" style="152" customWidth="1"/>
    <col min="14340" max="14352" width="10" style="152" customWidth="1"/>
    <col min="14353" max="14375" width="0" style="152" hidden="1" customWidth="1"/>
    <col min="14376" max="14592" width="8.5546875" style="152"/>
    <col min="14593" max="14593" width="7.88671875" style="152" customWidth="1"/>
    <col min="14594" max="14594" width="45.44140625" style="152" customWidth="1"/>
    <col min="14595" max="14595" width="17.109375" style="152" customWidth="1"/>
    <col min="14596" max="14608" width="10" style="152" customWidth="1"/>
    <col min="14609" max="14631" width="0" style="152" hidden="1" customWidth="1"/>
    <col min="14632" max="14848" width="8.5546875" style="152"/>
    <col min="14849" max="14849" width="7.88671875" style="152" customWidth="1"/>
    <col min="14850" max="14850" width="45.44140625" style="152" customWidth="1"/>
    <col min="14851" max="14851" width="17.109375" style="152" customWidth="1"/>
    <col min="14852" max="14864" width="10" style="152" customWidth="1"/>
    <col min="14865" max="14887" width="0" style="152" hidden="1" customWidth="1"/>
    <col min="14888" max="15104" width="8.5546875" style="152"/>
    <col min="15105" max="15105" width="7.88671875" style="152" customWidth="1"/>
    <col min="15106" max="15106" width="45.44140625" style="152" customWidth="1"/>
    <col min="15107" max="15107" width="17.109375" style="152" customWidth="1"/>
    <col min="15108" max="15120" width="10" style="152" customWidth="1"/>
    <col min="15121" max="15143" width="0" style="152" hidden="1" customWidth="1"/>
    <col min="15144" max="15360" width="8.5546875" style="152"/>
    <col min="15361" max="15361" width="7.88671875" style="152" customWidth="1"/>
    <col min="15362" max="15362" width="45.44140625" style="152" customWidth="1"/>
    <col min="15363" max="15363" width="17.109375" style="152" customWidth="1"/>
    <col min="15364" max="15376" width="10" style="152" customWidth="1"/>
    <col min="15377" max="15399" width="0" style="152" hidden="1" customWidth="1"/>
    <col min="15400" max="15616" width="8.5546875" style="152"/>
    <col min="15617" max="15617" width="7.88671875" style="152" customWidth="1"/>
    <col min="15618" max="15618" width="45.44140625" style="152" customWidth="1"/>
    <col min="15619" max="15619" width="17.109375" style="152" customWidth="1"/>
    <col min="15620" max="15632" width="10" style="152" customWidth="1"/>
    <col min="15633" max="15655" width="0" style="152" hidden="1" customWidth="1"/>
    <col min="15656" max="15872" width="8.5546875" style="152"/>
    <col min="15873" max="15873" width="7.88671875" style="152" customWidth="1"/>
    <col min="15874" max="15874" width="45.44140625" style="152" customWidth="1"/>
    <col min="15875" max="15875" width="17.109375" style="152" customWidth="1"/>
    <col min="15876" max="15888" width="10" style="152" customWidth="1"/>
    <col min="15889" max="15911" width="0" style="152" hidden="1" customWidth="1"/>
    <col min="15912" max="16128" width="8.5546875" style="152"/>
    <col min="16129" max="16129" width="7.88671875" style="152" customWidth="1"/>
    <col min="16130" max="16130" width="45.44140625" style="152" customWidth="1"/>
    <col min="16131" max="16131" width="17.109375" style="152" customWidth="1"/>
    <col min="16132" max="16144" width="10" style="152" customWidth="1"/>
    <col min="16145" max="16167" width="0" style="152" hidden="1" customWidth="1"/>
    <col min="16168" max="16384" width="8.5546875" style="152"/>
  </cols>
  <sheetData>
    <row r="1" spans="1:41" ht="17.399999999999999">
      <c r="A1" s="108" t="s">
        <v>1693</v>
      </c>
    </row>
    <row r="2" spans="1:41" ht="30" customHeight="1">
      <c r="A2" s="516" t="s">
        <v>1694</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3" spans="1:41">
      <c r="A3" s="155"/>
      <c r="B3" s="155"/>
      <c r="C3" s="155"/>
      <c r="D3" s="155"/>
      <c r="E3" s="153"/>
      <c r="F3" s="153"/>
      <c r="G3" s="153"/>
      <c r="H3" s="153"/>
      <c r="I3" s="153"/>
      <c r="J3" s="153"/>
      <c r="K3" s="153"/>
      <c r="L3" s="153"/>
      <c r="M3" s="517" t="s">
        <v>1649</v>
      </c>
      <c r="N3" s="517"/>
      <c r="O3" s="517"/>
      <c r="P3" s="517"/>
      <c r="Q3" s="153"/>
      <c r="R3" s="153"/>
      <c r="S3" s="153"/>
      <c r="T3" s="153"/>
      <c r="U3" s="153"/>
      <c r="V3" s="153"/>
      <c r="W3" s="153"/>
      <c r="X3" s="153"/>
      <c r="Y3" s="153"/>
      <c r="Z3" s="153"/>
      <c r="AA3" s="153"/>
      <c r="AB3" s="153"/>
      <c r="AC3" s="153"/>
      <c r="AD3" s="153"/>
      <c r="AE3" s="153"/>
      <c r="AF3" s="153"/>
      <c r="AG3" s="153"/>
      <c r="AH3" s="153"/>
      <c r="AI3" s="153"/>
      <c r="AJ3" s="517" t="s">
        <v>1649</v>
      </c>
      <c r="AK3" s="517"/>
      <c r="AL3" s="517"/>
      <c r="AM3" s="517"/>
    </row>
    <row r="4" spans="1:41" ht="21" customHeight="1">
      <c r="A4" s="518" t="s">
        <v>490</v>
      </c>
      <c r="B4" s="510" t="s">
        <v>630</v>
      </c>
      <c r="C4" s="510" t="s">
        <v>1650</v>
      </c>
      <c r="D4" s="492" t="s">
        <v>632</v>
      </c>
      <c r="E4" s="487" t="s">
        <v>1688</v>
      </c>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row>
    <row r="5" spans="1:41" ht="55.8" customHeight="1">
      <c r="A5" s="509"/>
      <c r="B5" s="510"/>
      <c r="C5" s="511"/>
      <c r="D5" s="504"/>
      <c r="E5" s="49" t="s">
        <v>46</v>
      </c>
      <c r="F5" s="49" t="s">
        <v>175</v>
      </c>
      <c r="G5" s="49" t="s">
        <v>220</v>
      </c>
      <c r="H5" s="49" t="s">
        <v>290</v>
      </c>
      <c r="I5" s="49" t="s">
        <v>247</v>
      </c>
      <c r="J5" s="49" t="s">
        <v>289</v>
      </c>
      <c r="K5" s="49" t="s">
        <v>77</v>
      </c>
      <c r="L5" s="49" t="s">
        <v>232</v>
      </c>
      <c r="M5" s="49" t="s">
        <v>234</v>
      </c>
      <c r="N5" s="49" t="s">
        <v>236</v>
      </c>
      <c r="O5" s="49" t="s">
        <v>243</v>
      </c>
      <c r="P5" s="49" t="s">
        <v>285</v>
      </c>
      <c r="Q5" s="49" t="s">
        <v>1770</v>
      </c>
      <c r="R5" s="49" t="s">
        <v>1771</v>
      </c>
      <c r="S5" s="49" t="s">
        <v>1772</v>
      </c>
      <c r="T5" s="49" t="s">
        <v>1773</v>
      </c>
      <c r="U5" s="49" t="s">
        <v>1774</v>
      </c>
      <c r="V5" s="49" t="s">
        <v>1775</v>
      </c>
      <c r="W5" s="49" t="s">
        <v>1776</v>
      </c>
      <c r="X5" s="49" t="s">
        <v>1777</v>
      </c>
      <c r="Y5" s="49" t="s">
        <v>1778</v>
      </c>
      <c r="Z5" s="49" t="s">
        <v>1779</v>
      </c>
      <c r="AA5" s="49" t="s">
        <v>1780</v>
      </c>
      <c r="AB5" s="49" t="s">
        <v>1781</v>
      </c>
      <c r="AC5" s="49" t="s">
        <v>1782</v>
      </c>
      <c r="AD5" s="49" t="s">
        <v>1783</v>
      </c>
      <c r="AE5" s="49" t="s">
        <v>1784</v>
      </c>
      <c r="AF5" s="49" t="s">
        <v>1785</v>
      </c>
      <c r="AG5" s="49" t="s">
        <v>1786</v>
      </c>
      <c r="AH5" s="49" t="s">
        <v>1787</v>
      </c>
      <c r="AI5" s="49" t="s">
        <v>1788</v>
      </c>
      <c r="AJ5" s="49" t="s">
        <v>1789</v>
      </c>
      <c r="AK5" s="49" t="s">
        <v>1790</v>
      </c>
      <c r="AL5" s="49" t="s">
        <v>1791</v>
      </c>
      <c r="AM5" s="49" t="s">
        <v>1792</v>
      </c>
    </row>
    <row r="6" spans="1:41" s="157" customFormat="1" ht="22.8" customHeight="1">
      <c r="A6" s="156">
        <v>-1</v>
      </c>
      <c r="B6" s="156">
        <v>-2</v>
      </c>
      <c r="C6" s="156">
        <v>-3</v>
      </c>
      <c r="D6" s="156" t="s">
        <v>1695</v>
      </c>
      <c r="E6" s="156">
        <v>-5</v>
      </c>
      <c r="F6" s="156">
        <v>-6</v>
      </c>
      <c r="G6" s="156">
        <v>-7</v>
      </c>
      <c r="H6" s="156">
        <v>-8</v>
      </c>
      <c r="I6" s="156">
        <v>-9</v>
      </c>
      <c r="J6" s="156">
        <v>-10</v>
      </c>
      <c r="K6" s="156">
        <v>-11</v>
      </c>
      <c r="L6" s="156">
        <v>-12</v>
      </c>
      <c r="M6" s="156">
        <v>-13</v>
      </c>
      <c r="N6" s="156">
        <v>-14</v>
      </c>
      <c r="O6" s="156">
        <v>-15</v>
      </c>
      <c r="P6" s="156">
        <v>-16</v>
      </c>
      <c r="Q6" s="156">
        <v>-17</v>
      </c>
      <c r="R6" s="156">
        <v>-18</v>
      </c>
      <c r="S6" s="156">
        <v>-19</v>
      </c>
      <c r="T6" s="156">
        <v>-20</v>
      </c>
      <c r="U6" s="156">
        <v>-21</v>
      </c>
      <c r="V6" s="156">
        <v>-22</v>
      </c>
      <c r="W6" s="156">
        <v>-23</v>
      </c>
      <c r="X6" s="156">
        <v>-24</v>
      </c>
      <c r="Y6" s="156">
        <v>-25</v>
      </c>
      <c r="Z6" s="156">
        <v>-26</v>
      </c>
      <c r="AA6" s="156">
        <v>-27</v>
      </c>
      <c r="AB6" s="156">
        <v>-28</v>
      </c>
      <c r="AC6" s="156">
        <v>-29</v>
      </c>
      <c r="AD6" s="156">
        <v>-30</v>
      </c>
      <c r="AE6" s="156">
        <v>-31</v>
      </c>
      <c r="AF6" s="156">
        <v>-32</v>
      </c>
      <c r="AG6" s="156">
        <v>-33</v>
      </c>
      <c r="AH6" s="156">
        <v>-34</v>
      </c>
      <c r="AI6" s="156">
        <v>-35</v>
      </c>
      <c r="AJ6" s="156">
        <v>-36</v>
      </c>
      <c r="AK6" s="156">
        <v>-37</v>
      </c>
      <c r="AL6" s="156">
        <v>-38</v>
      </c>
      <c r="AM6" s="156">
        <v>-39</v>
      </c>
    </row>
    <row r="7" spans="1:41" s="160" customFormat="1" ht="39.75" customHeight="1">
      <c r="A7" s="49">
        <v>1</v>
      </c>
      <c r="B7" s="158" t="s">
        <v>1696</v>
      </c>
      <c r="C7" s="49" t="s">
        <v>1697</v>
      </c>
      <c r="D7" s="33">
        <v>215.34630000000004</v>
      </c>
      <c r="E7" s="33">
        <v>17.162500000000001</v>
      </c>
      <c r="F7" s="33">
        <v>60.364900000000006</v>
      </c>
      <c r="G7" s="33">
        <v>10.172399999999998</v>
      </c>
      <c r="H7" s="33">
        <v>6.1659999999999995</v>
      </c>
      <c r="I7" s="33">
        <v>0.7400000000000001</v>
      </c>
      <c r="J7" s="33">
        <v>4.71</v>
      </c>
      <c r="K7" s="33">
        <v>40.505500000000005</v>
      </c>
      <c r="L7" s="33">
        <v>21.91</v>
      </c>
      <c r="M7" s="33">
        <v>21.184999999999999</v>
      </c>
      <c r="N7" s="33">
        <v>2.1349999999999998</v>
      </c>
      <c r="O7" s="33">
        <v>4.5949999999999998</v>
      </c>
      <c r="P7" s="33">
        <v>25.7</v>
      </c>
      <c r="Q7" s="40">
        <v>0</v>
      </c>
      <c r="R7" s="40">
        <v>0</v>
      </c>
      <c r="S7" s="40">
        <v>0</v>
      </c>
      <c r="T7" s="40">
        <v>0</v>
      </c>
      <c r="U7" s="40">
        <v>0</v>
      </c>
      <c r="V7" s="40">
        <v>0</v>
      </c>
      <c r="W7" s="40">
        <v>0</v>
      </c>
      <c r="X7" s="40">
        <v>0</v>
      </c>
      <c r="Y7" s="40">
        <v>0</v>
      </c>
      <c r="Z7" s="40">
        <v>0</v>
      </c>
      <c r="AA7" s="40">
        <v>0</v>
      </c>
      <c r="AB7" s="40">
        <v>0</v>
      </c>
      <c r="AC7" s="40">
        <v>0</v>
      </c>
      <c r="AD7" s="40">
        <v>0</v>
      </c>
      <c r="AE7" s="40">
        <v>0</v>
      </c>
      <c r="AF7" s="40">
        <v>0</v>
      </c>
      <c r="AG7" s="40">
        <v>0</v>
      </c>
      <c r="AH7" s="40">
        <v>0</v>
      </c>
      <c r="AI7" s="40">
        <v>0</v>
      </c>
      <c r="AJ7" s="40">
        <v>0</v>
      </c>
      <c r="AK7" s="40">
        <v>0</v>
      </c>
      <c r="AL7" s="40">
        <v>0</v>
      </c>
      <c r="AM7" s="40">
        <v>0</v>
      </c>
      <c r="AN7" s="159"/>
      <c r="AO7" s="159"/>
    </row>
    <row r="8" spans="1:41" s="164" customFormat="1" ht="22.5" customHeight="1">
      <c r="A8" s="161" t="s">
        <v>34</v>
      </c>
      <c r="B8" s="162" t="s">
        <v>1793</v>
      </c>
      <c r="C8" s="161" t="s">
        <v>1698</v>
      </c>
      <c r="D8" s="33">
        <v>45.977499999999999</v>
      </c>
      <c r="E8" s="37">
        <v>5.03</v>
      </c>
      <c r="F8" s="37">
        <v>20.844799999999999</v>
      </c>
      <c r="G8" s="37">
        <v>5.7574000000000005</v>
      </c>
      <c r="H8" s="37">
        <v>0.27100000000000002</v>
      </c>
      <c r="I8" s="37">
        <v>0.05</v>
      </c>
      <c r="J8" s="37">
        <v>1.32</v>
      </c>
      <c r="K8" s="37">
        <v>4.6642999999999999</v>
      </c>
      <c r="L8" s="37">
        <v>4.03</v>
      </c>
      <c r="M8" s="37">
        <v>2.5</v>
      </c>
      <c r="N8" s="37">
        <v>0.65</v>
      </c>
      <c r="O8" s="37">
        <v>0.8600000000000001</v>
      </c>
      <c r="P8" s="37">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0</v>
      </c>
      <c r="AM8" s="38">
        <v>0</v>
      </c>
      <c r="AN8" s="163"/>
      <c r="AO8" s="163"/>
    </row>
    <row r="9" spans="1:41" s="167" customFormat="1" ht="22.5" customHeight="1">
      <c r="A9" s="165">
        <v>0</v>
      </c>
      <c r="B9" s="166" t="s">
        <v>637</v>
      </c>
      <c r="C9" s="161" t="s">
        <v>1699</v>
      </c>
      <c r="D9" s="33">
        <v>34.599299999999999</v>
      </c>
      <c r="E9" s="37">
        <v>4.71</v>
      </c>
      <c r="F9" s="37">
        <v>16.7806</v>
      </c>
      <c r="G9" s="37">
        <v>5.6324000000000005</v>
      </c>
      <c r="H9" s="37">
        <v>0.23</v>
      </c>
      <c r="I9" s="37">
        <v>0.02</v>
      </c>
      <c r="J9" s="37">
        <v>1.32</v>
      </c>
      <c r="K9" s="37">
        <v>2.2662999999999998</v>
      </c>
      <c r="L9" s="37">
        <v>1.01</v>
      </c>
      <c r="M9" s="37">
        <v>1.43</v>
      </c>
      <c r="N9" s="37">
        <v>0.62</v>
      </c>
      <c r="O9" s="37">
        <v>0.58000000000000007</v>
      </c>
      <c r="P9" s="37">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0</v>
      </c>
      <c r="AM9" s="38">
        <v>0</v>
      </c>
      <c r="AN9" s="163"/>
      <c r="AO9" s="163"/>
    </row>
    <row r="10" spans="1:41" s="164" customFormat="1" ht="22.5" customHeight="1">
      <c r="A10" s="161" t="s">
        <v>37</v>
      </c>
      <c r="B10" s="162" t="s">
        <v>732</v>
      </c>
      <c r="C10" s="161" t="s">
        <v>1700</v>
      </c>
      <c r="D10" s="33">
        <v>98.240100000000027</v>
      </c>
      <c r="E10" s="37">
        <v>6.3500000000000005</v>
      </c>
      <c r="F10" s="37">
        <v>27.305999999999997</v>
      </c>
      <c r="G10" s="37">
        <v>3.29</v>
      </c>
      <c r="H10" s="37">
        <v>3.2429999999999994</v>
      </c>
      <c r="I10" s="37">
        <v>0.6</v>
      </c>
      <c r="J10" s="37">
        <v>3.1059999999999999</v>
      </c>
      <c r="K10" s="37">
        <v>16.910100000000003</v>
      </c>
      <c r="L10" s="37">
        <v>4.9600000000000009</v>
      </c>
      <c r="M10" s="37">
        <v>5.3849999999999989</v>
      </c>
      <c r="N10" s="37">
        <v>0.41499999999999998</v>
      </c>
      <c r="O10" s="37">
        <v>0.97499999999999998</v>
      </c>
      <c r="P10" s="37">
        <v>25.7</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8">
        <v>0</v>
      </c>
      <c r="AL10" s="38">
        <v>0</v>
      </c>
      <c r="AM10" s="38">
        <v>0</v>
      </c>
      <c r="AN10" s="163"/>
      <c r="AO10" s="163"/>
    </row>
    <row r="11" spans="1:41" s="164" customFormat="1" ht="22.5" customHeight="1">
      <c r="A11" s="161" t="s">
        <v>38</v>
      </c>
      <c r="B11" s="162" t="s">
        <v>49</v>
      </c>
      <c r="C11" s="161" t="s">
        <v>1701</v>
      </c>
      <c r="D11" s="33">
        <v>18.273199999999999</v>
      </c>
      <c r="E11" s="37">
        <v>0.97249999999999992</v>
      </c>
      <c r="F11" s="37">
        <v>4.6565000000000003</v>
      </c>
      <c r="G11" s="37">
        <v>0.23500000000000001</v>
      </c>
      <c r="H11" s="37">
        <v>0.03</v>
      </c>
      <c r="I11" s="37">
        <v>0.02</v>
      </c>
      <c r="J11" s="37">
        <v>0.154</v>
      </c>
      <c r="K11" s="37">
        <v>9.0752000000000006</v>
      </c>
      <c r="L11" s="37">
        <v>1</v>
      </c>
      <c r="M11" s="37">
        <v>0.71000000000000008</v>
      </c>
      <c r="N11" s="37">
        <v>0.6100000000000001</v>
      </c>
      <c r="O11" s="37">
        <v>0.81</v>
      </c>
      <c r="P11" s="37">
        <v>0</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0</v>
      </c>
      <c r="AM11" s="38">
        <v>0</v>
      </c>
      <c r="AN11" s="163"/>
      <c r="AO11" s="163"/>
    </row>
    <row r="12" spans="1:41" ht="22.5" customHeight="1">
      <c r="A12" s="161" t="s">
        <v>40</v>
      </c>
      <c r="B12" s="162" t="s">
        <v>50</v>
      </c>
      <c r="C12" s="161" t="s">
        <v>1702</v>
      </c>
      <c r="D12" s="33">
        <v>24.529999999999998</v>
      </c>
      <c r="E12" s="37">
        <v>0</v>
      </c>
      <c r="F12" s="37">
        <v>4.3099999999999996</v>
      </c>
      <c r="G12" s="37">
        <v>0</v>
      </c>
      <c r="H12" s="37">
        <v>0</v>
      </c>
      <c r="I12" s="37">
        <v>0</v>
      </c>
      <c r="J12" s="37">
        <v>0</v>
      </c>
      <c r="K12" s="37">
        <v>0.61</v>
      </c>
      <c r="L12" s="37">
        <v>10</v>
      </c>
      <c r="M12" s="37">
        <v>9.59</v>
      </c>
      <c r="N12" s="37">
        <v>0.02</v>
      </c>
      <c r="O12" s="37">
        <v>0</v>
      </c>
      <c r="P12" s="37">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8">
        <v>0</v>
      </c>
      <c r="AL12" s="38">
        <v>0</v>
      </c>
      <c r="AM12" s="38">
        <v>0</v>
      </c>
      <c r="AN12" s="163"/>
      <c r="AO12" s="163"/>
    </row>
    <row r="13" spans="1:41" s="154" customFormat="1" ht="22.5" customHeight="1">
      <c r="A13" s="161" t="s">
        <v>196</v>
      </c>
      <c r="B13" s="162" t="s">
        <v>638</v>
      </c>
      <c r="C13" s="161" t="s">
        <v>1703</v>
      </c>
      <c r="D13" s="33">
        <v>0</v>
      </c>
      <c r="E13" s="37">
        <v>0</v>
      </c>
      <c r="F13" s="37">
        <v>0</v>
      </c>
      <c r="G13" s="37">
        <v>0</v>
      </c>
      <c r="H13" s="37">
        <v>0</v>
      </c>
      <c r="I13" s="37">
        <v>0</v>
      </c>
      <c r="J13" s="37">
        <v>0</v>
      </c>
      <c r="K13" s="37">
        <v>0</v>
      </c>
      <c r="L13" s="37">
        <v>0</v>
      </c>
      <c r="M13" s="37">
        <v>0</v>
      </c>
      <c r="N13" s="37">
        <v>0</v>
      </c>
      <c r="O13" s="37">
        <v>0</v>
      </c>
      <c r="P13" s="37">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163"/>
      <c r="AO13" s="163"/>
    </row>
    <row r="14" spans="1:41" s="154" customFormat="1" ht="22.5" customHeight="1">
      <c r="A14" s="161" t="s">
        <v>41</v>
      </c>
      <c r="B14" s="162" t="s">
        <v>53</v>
      </c>
      <c r="C14" s="161" t="s">
        <v>1704</v>
      </c>
      <c r="D14" s="33">
        <v>24.692</v>
      </c>
      <c r="E14" s="37">
        <v>3.89</v>
      </c>
      <c r="F14" s="37">
        <v>2.59</v>
      </c>
      <c r="G14" s="37">
        <v>0.61</v>
      </c>
      <c r="H14" s="37">
        <v>2.5720000000000001</v>
      </c>
      <c r="I14" s="37">
        <v>0.02</v>
      </c>
      <c r="J14" s="37">
        <v>0.05</v>
      </c>
      <c r="K14" s="37">
        <v>7.9</v>
      </c>
      <c r="L14" s="37">
        <v>1.7</v>
      </c>
      <c r="M14" s="37">
        <v>3</v>
      </c>
      <c r="N14" s="37">
        <v>0.42999999999999994</v>
      </c>
      <c r="O14" s="37">
        <v>1.93</v>
      </c>
      <c r="P14" s="37">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c r="AN14" s="163"/>
      <c r="AO14" s="163"/>
    </row>
    <row r="15" spans="1:41" s="168" customFormat="1" ht="34.5" customHeight="1">
      <c r="A15" s="165">
        <v>0</v>
      </c>
      <c r="B15" s="166" t="s">
        <v>1808</v>
      </c>
      <c r="C15" s="161" t="s">
        <v>1705</v>
      </c>
      <c r="D15" s="33">
        <v>0</v>
      </c>
      <c r="E15" s="37">
        <v>0</v>
      </c>
      <c r="F15" s="37">
        <v>0</v>
      </c>
      <c r="G15" s="37">
        <v>0</v>
      </c>
      <c r="H15" s="37">
        <v>0</v>
      </c>
      <c r="I15" s="37">
        <v>0</v>
      </c>
      <c r="J15" s="37">
        <v>0</v>
      </c>
      <c r="K15" s="37">
        <v>0</v>
      </c>
      <c r="L15" s="37">
        <v>0</v>
      </c>
      <c r="M15" s="37">
        <v>0</v>
      </c>
      <c r="N15" s="37">
        <v>0</v>
      </c>
      <c r="O15" s="37">
        <v>0</v>
      </c>
      <c r="P15" s="37">
        <v>0</v>
      </c>
      <c r="Q15" s="38">
        <v>0</v>
      </c>
      <c r="R15" s="38">
        <v>0</v>
      </c>
      <c r="S15" s="38">
        <v>0</v>
      </c>
      <c r="T15" s="38">
        <v>0</v>
      </c>
      <c r="U15" s="38">
        <v>0</v>
      </c>
      <c r="V15" s="38">
        <v>0</v>
      </c>
      <c r="W15" s="38">
        <v>0</v>
      </c>
      <c r="X15" s="38">
        <v>0</v>
      </c>
      <c r="Y15" s="38">
        <v>0</v>
      </c>
      <c r="Z15" s="38">
        <v>0</v>
      </c>
      <c r="AA15" s="38">
        <v>0</v>
      </c>
      <c r="AB15" s="38">
        <v>0</v>
      </c>
      <c r="AC15" s="38">
        <v>0</v>
      </c>
      <c r="AD15" s="38">
        <v>0</v>
      </c>
      <c r="AE15" s="38">
        <v>0</v>
      </c>
      <c r="AF15" s="38">
        <v>0</v>
      </c>
      <c r="AG15" s="38">
        <v>0</v>
      </c>
      <c r="AH15" s="38">
        <v>0</v>
      </c>
      <c r="AI15" s="38">
        <v>0</v>
      </c>
      <c r="AJ15" s="38">
        <v>0</v>
      </c>
      <c r="AK15" s="38">
        <v>0</v>
      </c>
      <c r="AL15" s="38">
        <v>0</v>
      </c>
      <c r="AM15" s="38">
        <v>0</v>
      </c>
      <c r="AN15" s="163"/>
      <c r="AO15" s="163"/>
    </row>
    <row r="16" spans="1:41" s="154" customFormat="1" ht="22.5" customHeight="1">
      <c r="A16" s="161" t="s">
        <v>298</v>
      </c>
      <c r="B16" s="162" t="s">
        <v>733</v>
      </c>
      <c r="C16" s="161" t="s">
        <v>1706</v>
      </c>
      <c r="D16" s="33">
        <v>3.6334999999999997</v>
      </c>
      <c r="E16" s="37">
        <v>0.91999999999999993</v>
      </c>
      <c r="F16" s="37">
        <v>0.65759999999999996</v>
      </c>
      <c r="G16" s="37">
        <v>0.28000000000000003</v>
      </c>
      <c r="H16" s="37">
        <v>0.05</v>
      </c>
      <c r="I16" s="37">
        <v>0.05</v>
      </c>
      <c r="J16" s="37">
        <v>0.08</v>
      </c>
      <c r="K16" s="37">
        <v>1.3459000000000001</v>
      </c>
      <c r="L16" s="37">
        <v>0.22000000000000003</v>
      </c>
      <c r="M16" s="37">
        <v>0</v>
      </c>
      <c r="N16" s="37">
        <v>0.01</v>
      </c>
      <c r="O16" s="37">
        <v>0.02</v>
      </c>
      <c r="P16" s="37">
        <v>0</v>
      </c>
      <c r="Q16" s="38">
        <v>0</v>
      </c>
      <c r="R16" s="38">
        <v>0</v>
      </c>
      <c r="S16" s="38">
        <v>0</v>
      </c>
      <c r="T16" s="38">
        <v>0</v>
      </c>
      <c r="U16" s="38">
        <v>0</v>
      </c>
      <c r="V16" s="38">
        <v>0</v>
      </c>
      <c r="W16" s="38">
        <v>0</v>
      </c>
      <c r="X16" s="38">
        <v>0</v>
      </c>
      <c r="Y16" s="38">
        <v>0</v>
      </c>
      <c r="Z16" s="38">
        <v>0</v>
      </c>
      <c r="AA16" s="38">
        <v>0</v>
      </c>
      <c r="AB16" s="38">
        <v>0</v>
      </c>
      <c r="AC16" s="38">
        <v>0</v>
      </c>
      <c r="AD16" s="38">
        <v>0</v>
      </c>
      <c r="AE16" s="38">
        <v>0</v>
      </c>
      <c r="AF16" s="38">
        <v>0</v>
      </c>
      <c r="AG16" s="38">
        <v>0</v>
      </c>
      <c r="AH16" s="38">
        <v>0</v>
      </c>
      <c r="AI16" s="38">
        <v>0</v>
      </c>
      <c r="AJ16" s="38">
        <v>0</v>
      </c>
      <c r="AK16" s="38">
        <v>0</v>
      </c>
      <c r="AL16" s="38">
        <v>0</v>
      </c>
      <c r="AM16" s="38">
        <v>0</v>
      </c>
      <c r="AN16" s="163"/>
      <c r="AO16" s="163"/>
    </row>
    <row r="17" spans="1:41" s="154" customFormat="1" ht="22.5" hidden="1" customHeight="1">
      <c r="A17" s="161" t="s">
        <v>309</v>
      </c>
      <c r="B17" s="162" t="s">
        <v>1669</v>
      </c>
      <c r="C17" s="161" t="s">
        <v>1707</v>
      </c>
      <c r="D17" s="33">
        <v>0</v>
      </c>
      <c r="E17" s="37">
        <v>0</v>
      </c>
      <c r="F17" s="37">
        <v>0</v>
      </c>
      <c r="G17" s="37">
        <v>0</v>
      </c>
      <c r="H17" s="37">
        <v>0</v>
      </c>
      <c r="I17" s="37">
        <v>0</v>
      </c>
      <c r="J17" s="37">
        <v>0</v>
      </c>
      <c r="K17" s="37">
        <v>0</v>
      </c>
      <c r="L17" s="37">
        <v>0</v>
      </c>
      <c r="M17" s="37">
        <v>0</v>
      </c>
      <c r="N17" s="37">
        <v>0</v>
      </c>
      <c r="O17" s="37">
        <v>0</v>
      </c>
      <c r="P17" s="37">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0</v>
      </c>
      <c r="AN17" s="163"/>
      <c r="AO17" s="163"/>
    </row>
    <row r="18" spans="1:41" s="154" customFormat="1" ht="22.5" hidden="1" customHeight="1">
      <c r="A18" s="161" t="s">
        <v>311</v>
      </c>
      <c r="B18" s="162" t="s">
        <v>57</v>
      </c>
      <c r="C18" s="161" t="s">
        <v>1708</v>
      </c>
      <c r="D18" s="33">
        <v>0</v>
      </c>
      <c r="E18" s="37">
        <v>0</v>
      </c>
      <c r="F18" s="37">
        <v>0</v>
      </c>
      <c r="G18" s="37">
        <v>0</v>
      </c>
      <c r="H18" s="37">
        <v>0</v>
      </c>
      <c r="I18" s="37">
        <v>0</v>
      </c>
      <c r="J18" s="37">
        <v>0</v>
      </c>
      <c r="K18" s="37">
        <v>0</v>
      </c>
      <c r="L18" s="37">
        <v>0</v>
      </c>
      <c r="M18" s="37">
        <v>0</v>
      </c>
      <c r="N18" s="37">
        <v>0</v>
      </c>
      <c r="O18" s="37">
        <v>0</v>
      </c>
      <c r="P18" s="37">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163"/>
      <c r="AO18" s="163"/>
    </row>
    <row r="19" spans="1:41" s="169" customFormat="1" ht="34.5" customHeight="1">
      <c r="A19" s="49">
        <v>2</v>
      </c>
      <c r="B19" s="158" t="s">
        <v>1709</v>
      </c>
      <c r="C19" s="49"/>
      <c r="D19" s="33">
        <v>68.75</v>
      </c>
      <c r="E19" s="33">
        <v>1.3</v>
      </c>
      <c r="F19" s="33">
        <v>5</v>
      </c>
      <c r="G19" s="33">
        <v>1</v>
      </c>
      <c r="H19" s="33">
        <v>0</v>
      </c>
      <c r="I19" s="33">
        <v>0</v>
      </c>
      <c r="J19" s="33">
        <v>2</v>
      </c>
      <c r="K19" s="33">
        <v>5</v>
      </c>
      <c r="L19" s="33">
        <v>5</v>
      </c>
      <c r="M19" s="33">
        <v>3</v>
      </c>
      <c r="N19" s="33">
        <v>0</v>
      </c>
      <c r="O19" s="33">
        <v>2</v>
      </c>
      <c r="P19" s="33">
        <v>44.45</v>
      </c>
      <c r="Q19" s="40">
        <v>0</v>
      </c>
      <c r="R19" s="40">
        <v>0</v>
      </c>
      <c r="S19" s="40">
        <v>0</v>
      </c>
      <c r="T19" s="40">
        <v>0</v>
      </c>
      <c r="U19" s="40">
        <v>0</v>
      </c>
      <c r="V19" s="40">
        <v>0</v>
      </c>
      <c r="W19" s="40">
        <v>0</v>
      </c>
      <c r="X19" s="40">
        <v>0</v>
      </c>
      <c r="Y19" s="40">
        <v>0</v>
      </c>
      <c r="Z19" s="40">
        <v>0</v>
      </c>
      <c r="AA19" s="40">
        <v>0</v>
      </c>
      <c r="AB19" s="40">
        <v>0</v>
      </c>
      <c r="AC19" s="40">
        <v>0</v>
      </c>
      <c r="AD19" s="40">
        <v>0</v>
      </c>
      <c r="AE19" s="40">
        <v>0</v>
      </c>
      <c r="AF19" s="40">
        <v>0</v>
      </c>
      <c r="AG19" s="40">
        <v>0</v>
      </c>
      <c r="AH19" s="40">
        <v>0</v>
      </c>
      <c r="AI19" s="40">
        <v>0</v>
      </c>
      <c r="AJ19" s="40">
        <v>0</v>
      </c>
      <c r="AK19" s="40">
        <v>0</v>
      </c>
      <c r="AL19" s="40">
        <v>0</v>
      </c>
      <c r="AM19" s="40">
        <v>0</v>
      </c>
      <c r="AN19" s="163"/>
      <c r="AO19" s="163"/>
    </row>
    <row r="20" spans="1:41" ht="18.75" customHeight="1">
      <c r="A20" s="165"/>
      <c r="B20" s="166" t="s">
        <v>634</v>
      </c>
      <c r="C20" s="165"/>
      <c r="D20" s="33"/>
      <c r="E20" s="37"/>
      <c r="F20" s="37"/>
      <c r="G20" s="37"/>
      <c r="H20" s="37"/>
      <c r="I20" s="170"/>
      <c r="J20" s="170"/>
      <c r="K20" s="170"/>
      <c r="L20" s="170"/>
      <c r="M20" s="170"/>
      <c r="N20" s="170"/>
      <c r="O20" s="170"/>
      <c r="P20" s="170"/>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63"/>
      <c r="AO20" s="163"/>
    </row>
    <row r="21" spans="1:41" ht="20.399999999999999" customHeight="1">
      <c r="A21" s="161" t="s">
        <v>43</v>
      </c>
      <c r="B21" s="162" t="s">
        <v>1710</v>
      </c>
      <c r="C21" s="161" t="s">
        <v>1711</v>
      </c>
      <c r="D21" s="33">
        <v>0</v>
      </c>
      <c r="E21" s="37">
        <v>0</v>
      </c>
      <c r="F21" s="37">
        <v>0</v>
      </c>
      <c r="G21" s="37">
        <v>0</v>
      </c>
      <c r="H21" s="37">
        <v>0</v>
      </c>
      <c r="I21" s="37">
        <v>0</v>
      </c>
      <c r="J21" s="37">
        <v>0</v>
      </c>
      <c r="K21" s="37">
        <v>0</v>
      </c>
      <c r="L21" s="37">
        <v>0</v>
      </c>
      <c r="M21" s="37">
        <v>0</v>
      </c>
      <c r="N21" s="37">
        <v>0</v>
      </c>
      <c r="O21" s="37">
        <v>0</v>
      </c>
      <c r="P21" s="37">
        <v>0</v>
      </c>
      <c r="Q21" s="38">
        <v>0</v>
      </c>
      <c r="R21" s="38">
        <v>0</v>
      </c>
      <c r="S21" s="38">
        <v>0</v>
      </c>
      <c r="T21" s="38">
        <v>0</v>
      </c>
      <c r="U21" s="38">
        <v>0</v>
      </c>
      <c r="V21" s="38">
        <v>0</v>
      </c>
      <c r="W21" s="38">
        <v>0</v>
      </c>
      <c r="X21" s="38">
        <v>0</v>
      </c>
      <c r="Y21" s="38">
        <v>0</v>
      </c>
      <c r="Z21" s="38">
        <v>0</v>
      </c>
      <c r="AA21" s="38">
        <v>0</v>
      </c>
      <c r="AB21" s="38">
        <v>0</v>
      </c>
      <c r="AC21" s="38">
        <v>0</v>
      </c>
      <c r="AD21" s="38">
        <v>0</v>
      </c>
      <c r="AE21" s="38">
        <v>0</v>
      </c>
      <c r="AF21" s="38">
        <v>0</v>
      </c>
      <c r="AG21" s="38">
        <v>0</v>
      </c>
      <c r="AH21" s="38">
        <v>0</v>
      </c>
      <c r="AI21" s="38">
        <v>0</v>
      </c>
      <c r="AJ21" s="38">
        <v>0</v>
      </c>
      <c r="AK21" s="38">
        <v>0</v>
      </c>
      <c r="AL21" s="38">
        <v>0</v>
      </c>
      <c r="AM21" s="38">
        <v>0</v>
      </c>
      <c r="AN21" s="163"/>
      <c r="AO21" s="163"/>
    </row>
    <row r="22" spans="1:41" ht="21.6" customHeight="1">
      <c r="A22" s="161" t="s">
        <v>45</v>
      </c>
      <c r="B22" s="162" t="s">
        <v>1712</v>
      </c>
      <c r="C22" s="161" t="s">
        <v>1713</v>
      </c>
      <c r="D22" s="33">
        <v>0</v>
      </c>
      <c r="E22" s="37">
        <v>0</v>
      </c>
      <c r="F22" s="37">
        <v>0</v>
      </c>
      <c r="G22" s="37">
        <v>0</v>
      </c>
      <c r="H22" s="37">
        <v>0</v>
      </c>
      <c r="I22" s="37">
        <v>0</v>
      </c>
      <c r="J22" s="37">
        <v>0</v>
      </c>
      <c r="K22" s="37">
        <v>0</v>
      </c>
      <c r="L22" s="37">
        <v>0</v>
      </c>
      <c r="M22" s="37">
        <v>0</v>
      </c>
      <c r="N22" s="37">
        <v>0</v>
      </c>
      <c r="O22" s="37">
        <v>0</v>
      </c>
      <c r="P22" s="37">
        <v>0</v>
      </c>
      <c r="Q22" s="38">
        <v>0</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0</v>
      </c>
      <c r="AM22" s="38">
        <v>0</v>
      </c>
      <c r="AN22" s="163"/>
      <c r="AO22" s="163"/>
    </row>
    <row r="23" spans="1:41" ht="33" customHeight="1">
      <c r="A23" s="161" t="s">
        <v>47</v>
      </c>
      <c r="B23" s="162" t="s">
        <v>1714</v>
      </c>
      <c r="C23" s="161" t="s">
        <v>1715</v>
      </c>
      <c r="D23" s="33">
        <v>0</v>
      </c>
      <c r="E23" s="37">
        <v>0</v>
      </c>
      <c r="F23" s="37">
        <v>0</v>
      </c>
      <c r="G23" s="37">
        <v>0</v>
      </c>
      <c r="H23" s="37">
        <v>0</v>
      </c>
      <c r="I23" s="37">
        <v>0</v>
      </c>
      <c r="J23" s="37">
        <v>0</v>
      </c>
      <c r="K23" s="37">
        <v>0</v>
      </c>
      <c r="L23" s="37">
        <v>0</v>
      </c>
      <c r="M23" s="37">
        <v>0</v>
      </c>
      <c r="N23" s="37">
        <v>0</v>
      </c>
      <c r="O23" s="37">
        <v>0</v>
      </c>
      <c r="P23" s="37">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38">
        <v>0</v>
      </c>
      <c r="AM23" s="38">
        <v>0</v>
      </c>
      <c r="AN23" s="163"/>
      <c r="AO23" s="163"/>
    </row>
    <row r="24" spans="1:41" ht="25.5" customHeight="1">
      <c r="A24" s="161" t="s">
        <v>48</v>
      </c>
      <c r="B24" s="162" t="s">
        <v>1716</v>
      </c>
      <c r="C24" s="161" t="s">
        <v>1717</v>
      </c>
      <c r="D24" s="33">
        <v>0</v>
      </c>
      <c r="E24" s="37">
        <v>0</v>
      </c>
      <c r="F24" s="37">
        <v>0</v>
      </c>
      <c r="G24" s="37">
        <v>0</v>
      </c>
      <c r="H24" s="37">
        <v>0</v>
      </c>
      <c r="I24" s="37">
        <v>0</v>
      </c>
      <c r="J24" s="37">
        <v>0</v>
      </c>
      <c r="K24" s="37">
        <v>0</v>
      </c>
      <c r="L24" s="37">
        <v>0</v>
      </c>
      <c r="M24" s="37">
        <v>0</v>
      </c>
      <c r="N24" s="37">
        <v>0</v>
      </c>
      <c r="O24" s="37">
        <v>0</v>
      </c>
      <c r="P24" s="37">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38">
        <v>0</v>
      </c>
      <c r="AH24" s="38">
        <v>0</v>
      </c>
      <c r="AI24" s="38">
        <v>0</v>
      </c>
      <c r="AJ24" s="38">
        <v>0</v>
      </c>
      <c r="AK24" s="38">
        <v>0</v>
      </c>
      <c r="AL24" s="38">
        <v>0</v>
      </c>
      <c r="AM24" s="38">
        <v>0</v>
      </c>
      <c r="AN24" s="163"/>
      <c r="AO24" s="163"/>
    </row>
    <row r="25" spans="1:41" ht="35.25" hidden="1" customHeight="1">
      <c r="A25" s="161" t="s">
        <v>197</v>
      </c>
      <c r="B25" s="162" t="s">
        <v>1718</v>
      </c>
      <c r="C25" s="161" t="s">
        <v>1719</v>
      </c>
      <c r="D25" s="33">
        <v>0</v>
      </c>
      <c r="E25" s="37">
        <v>0</v>
      </c>
      <c r="F25" s="37">
        <v>0</v>
      </c>
      <c r="G25" s="37">
        <v>0</v>
      </c>
      <c r="H25" s="37">
        <v>0</v>
      </c>
      <c r="I25" s="37">
        <v>0</v>
      </c>
      <c r="J25" s="37">
        <v>0</v>
      </c>
      <c r="K25" s="37">
        <v>0</v>
      </c>
      <c r="L25" s="37">
        <v>0</v>
      </c>
      <c r="M25" s="37">
        <v>0</v>
      </c>
      <c r="N25" s="37">
        <v>0</v>
      </c>
      <c r="O25" s="37">
        <v>0</v>
      </c>
      <c r="P25" s="37">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c r="AH25" s="38">
        <v>0</v>
      </c>
      <c r="AI25" s="38">
        <v>0</v>
      </c>
      <c r="AJ25" s="38">
        <v>0</v>
      </c>
      <c r="AK25" s="38">
        <v>0</v>
      </c>
      <c r="AL25" s="38">
        <v>0</v>
      </c>
      <c r="AM25" s="38">
        <v>0</v>
      </c>
      <c r="AN25" s="163"/>
      <c r="AO25" s="163"/>
    </row>
    <row r="26" spans="1:41" ht="35.25" hidden="1" customHeight="1">
      <c r="A26" s="161" t="s">
        <v>198</v>
      </c>
      <c r="B26" s="162" t="s">
        <v>1720</v>
      </c>
      <c r="C26" s="161" t="s">
        <v>1721</v>
      </c>
      <c r="D26" s="33">
        <v>0</v>
      </c>
      <c r="E26" s="37">
        <v>0</v>
      </c>
      <c r="F26" s="37">
        <v>0</v>
      </c>
      <c r="G26" s="37">
        <v>0</v>
      </c>
      <c r="H26" s="37">
        <v>0</v>
      </c>
      <c r="I26" s="37">
        <v>0</v>
      </c>
      <c r="J26" s="37">
        <v>0</v>
      </c>
      <c r="K26" s="37">
        <v>0</v>
      </c>
      <c r="L26" s="37">
        <v>0</v>
      </c>
      <c r="M26" s="37">
        <v>0</v>
      </c>
      <c r="N26" s="37">
        <v>0</v>
      </c>
      <c r="O26" s="37">
        <v>0</v>
      </c>
      <c r="P26" s="37">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163"/>
      <c r="AO26" s="163"/>
    </row>
    <row r="27" spans="1:41" ht="35.25" customHeight="1">
      <c r="A27" s="161" t="s">
        <v>197</v>
      </c>
      <c r="B27" s="162" t="s">
        <v>1722</v>
      </c>
      <c r="C27" s="161" t="s">
        <v>1723</v>
      </c>
      <c r="D27" s="33">
        <v>12</v>
      </c>
      <c r="E27" s="37">
        <v>0</v>
      </c>
      <c r="F27" s="37">
        <v>0</v>
      </c>
      <c r="G27" s="37">
        <v>0</v>
      </c>
      <c r="H27" s="37">
        <v>0</v>
      </c>
      <c r="I27" s="37">
        <v>0</v>
      </c>
      <c r="J27" s="37">
        <v>0</v>
      </c>
      <c r="K27" s="37">
        <v>0</v>
      </c>
      <c r="L27" s="37">
        <v>0</v>
      </c>
      <c r="M27" s="37">
        <v>0</v>
      </c>
      <c r="N27" s="37">
        <v>0</v>
      </c>
      <c r="O27" s="37">
        <v>0</v>
      </c>
      <c r="P27" s="37">
        <v>12</v>
      </c>
      <c r="Q27" s="38">
        <v>0</v>
      </c>
      <c r="R27" s="38">
        <v>0</v>
      </c>
      <c r="S27" s="38">
        <v>0</v>
      </c>
      <c r="T27" s="38">
        <v>0</v>
      </c>
      <c r="U27" s="38">
        <v>0</v>
      </c>
      <c r="V27" s="38">
        <v>0</v>
      </c>
      <c r="W27" s="38">
        <v>0</v>
      </c>
      <c r="X27" s="38">
        <v>0</v>
      </c>
      <c r="Y27" s="38">
        <v>0</v>
      </c>
      <c r="Z27" s="38">
        <v>0</v>
      </c>
      <c r="AA27" s="38">
        <v>0</v>
      </c>
      <c r="AB27" s="38">
        <v>0</v>
      </c>
      <c r="AC27" s="38">
        <v>0</v>
      </c>
      <c r="AD27" s="38">
        <v>0</v>
      </c>
      <c r="AE27" s="38">
        <v>0</v>
      </c>
      <c r="AF27" s="38">
        <v>0</v>
      </c>
      <c r="AG27" s="38">
        <v>0</v>
      </c>
      <c r="AH27" s="38">
        <v>0</v>
      </c>
      <c r="AI27" s="38">
        <v>0</v>
      </c>
      <c r="AJ27" s="38">
        <v>0</v>
      </c>
      <c r="AK27" s="38">
        <v>0</v>
      </c>
      <c r="AL27" s="38">
        <v>0</v>
      </c>
      <c r="AM27" s="38">
        <v>0</v>
      </c>
      <c r="AN27" s="163"/>
      <c r="AO27" s="163"/>
    </row>
    <row r="28" spans="1:41" ht="35.25" hidden="1" customHeight="1">
      <c r="A28" s="161" t="s">
        <v>334</v>
      </c>
      <c r="B28" s="162" t="s">
        <v>1724</v>
      </c>
      <c r="C28" s="161" t="s">
        <v>1725</v>
      </c>
      <c r="D28" s="33">
        <v>0</v>
      </c>
      <c r="E28" s="37">
        <v>0</v>
      </c>
      <c r="F28" s="37">
        <v>0</v>
      </c>
      <c r="G28" s="37">
        <v>0</v>
      </c>
      <c r="H28" s="37">
        <v>0</v>
      </c>
      <c r="I28" s="37">
        <v>0</v>
      </c>
      <c r="J28" s="37">
        <v>0</v>
      </c>
      <c r="K28" s="37">
        <v>0</v>
      </c>
      <c r="L28" s="37">
        <v>0</v>
      </c>
      <c r="M28" s="37">
        <v>0</v>
      </c>
      <c r="N28" s="37">
        <v>0</v>
      </c>
      <c r="O28" s="37">
        <v>0</v>
      </c>
      <c r="P28" s="37">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0</v>
      </c>
      <c r="AG28" s="38">
        <v>0</v>
      </c>
      <c r="AH28" s="38">
        <v>0</v>
      </c>
      <c r="AI28" s="38">
        <v>0</v>
      </c>
      <c r="AJ28" s="38">
        <v>0</v>
      </c>
      <c r="AK28" s="38">
        <v>0</v>
      </c>
      <c r="AL28" s="38">
        <v>0</v>
      </c>
      <c r="AM28" s="38">
        <v>0</v>
      </c>
      <c r="AN28" s="163"/>
      <c r="AO28" s="163"/>
    </row>
    <row r="29" spans="1:41" ht="35.25" customHeight="1">
      <c r="A29" s="161" t="s">
        <v>198</v>
      </c>
      <c r="B29" s="162" t="s">
        <v>1726</v>
      </c>
      <c r="C29" s="161" t="s">
        <v>1727</v>
      </c>
      <c r="D29" s="33">
        <v>56.75</v>
      </c>
      <c r="E29" s="37">
        <v>1.3</v>
      </c>
      <c r="F29" s="37">
        <v>5</v>
      </c>
      <c r="G29" s="37">
        <v>1</v>
      </c>
      <c r="H29" s="37">
        <v>0</v>
      </c>
      <c r="I29" s="37">
        <v>0</v>
      </c>
      <c r="J29" s="37">
        <v>2</v>
      </c>
      <c r="K29" s="37">
        <v>5</v>
      </c>
      <c r="L29" s="37">
        <v>5</v>
      </c>
      <c r="M29" s="37">
        <v>3</v>
      </c>
      <c r="N29" s="37">
        <v>0</v>
      </c>
      <c r="O29" s="37">
        <v>2</v>
      </c>
      <c r="P29" s="37">
        <v>32.450000000000003</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0</v>
      </c>
      <c r="AJ29" s="38">
        <v>0</v>
      </c>
      <c r="AK29" s="38">
        <v>0</v>
      </c>
      <c r="AL29" s="38">
        <v>0</v>
      </c>
      <c r="AM29" s="38">
        <v>0</v>
      </c>
      <c r="AN29" s="163"/>
      <c r="AO29" s="163"/>
    </row>
    <row r="30" spans="1:41" s="169" customFormat="1" ht="27" customHeight="1">
      <c r="A30" s="161"/>
      <c r="B30" s="172" t="s">
        <v>1728</v>
      </c>
      <c r="C30" s="173" t="s">
        <v>1729</v>
      </c>
      <c r="D30" s="33">
        <v>0</v>
      </c>
      <c r="E30" s="37">
        <v>0</v>
      </c>
      <c r="F30" s="37">
        <v>0</v>
      </c>
      <c r="G30" s="37">
        <v>0</v>
      </c>
      <c r="H30" s="37">
        <v>0</v>
      </c>
      <c r="I30" s="37">
        <v>0</v>
      </c>
      <c r="J30" s="37">
        <v>0</v>
      </c>
      <c r="K30" s="37">
        <v>0</v>
      </c>
      <c r="L30" s="37">
        <v>0</v>
      </c>
      <c r="M30" s="37">
        <v>0</v>
      </c>
      <c r="N30" s="37">
        <v>0</v>
      </c>
      <c r="O30" s="37">
        <v>0</v>
      </c>
      <c r="P30" s="37">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c r="AJ30" s="38">
        <v>0</v>
      </c>
      <c r="AK30" s="38">
        <v>0</v>
      </c>
      <c r="AL30" s="38">
        <v>0</v>
      </c>
      <c r="AM30" s="38">
        <v>0</v>
      </c>
      <c r="AN30" s="163"/>
      <c r="AO30" s="163"/>
    </row>
    <row r="31" spans="1:41" s="154" customFormat="1" ht="35.25" customHeight="1">
      <c r="A31" s="49">
        <v>3</v>
      </c>
      <c r="B31" s="158" t="s">
        <v>1730</v>
      </c>
      <c r="C31" s="49" t="s">
        <v>1731</v>
      </c>
      <c r="D31" s="174">
        <v>0.46100000000000002</v>
      </c>
      <c r="E31" s="174">
        <v>0.19</v>
      </c>
      <c r="F31" s="174">
        <v>0</v>
      </c>
      <c r="G31" s="174">
        <v>0.27100000000000002</v>
      </c>
      <c r="H31" s="174">
        <v>0</v>
      </c>
      <c r="I31" s="174">
        <v>0</v>
      </c>
      <c r="J31" s="174">
        <v>0</v>
      </c>
      <c r="K31" s="174">
        <v>0</v>
      </c>
      <c r="L31" s="174">
        <v>0</v>
      </c>
      <c r="M31" s="174">
        <v>0</v>
      </c>
      <c r="N31" s="174">
        <v>0</v>
      </c>
      <c r="O31" s="174">
        <v>0</v>
      </c>
      <c r="P31" s="174">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59"/>
      <c r="AO31" s="159"/>
    </row>
    <row r="32" spans="1:41" s="169" customFormat="1" ht="25.5" hidden="1" customHeight="1">
      <c r="A32" s="165" t="s">
        <v>1732</v>
      </c>
      <c r="B32" s="166"/>
      <c r="C32" s="165" t="s">
        <v>1733</v>
      </c>
      <c r="D32" s="176">
        <v>0.27100000000000002</v>
      </c>
      <c r="E32" s="176">
        <v>0</v>
      </c>
      <c r="F32" s="176">
        <v>0</v>
      </c>
      <c r="G32" s="176">
        <v>0.27100000000000002</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76">
        <v>0</v>
      </c>
      <c r="X32" s="176">
        <v>0</v>
      </c>
      <c r="Y32" s="176">
        <v>0</v>
      </c>
      <c r="Z32" s="176">
        <v>0</v>
      </c>
      <c r="AA32" s="176">
        <v>0</v>
      </c>
      <c r="AB32" s="176">
        <v>0</v>
      </c>
      <c r="AC32" s="176">
        <v>0</v>
      </c>
      <c r="AD32" s="176">
        <v>0</v>
      </c>
      <c r="AE32" s="176">
        <v>0</v>
      </c>
      <c r="AF32" s="176">
        <v>0</v>
      </c>
      <c r="AG32" s="176">
        <v>0</v>
      </c>
      <c r="AH32" s="176">
        <v>0</v>
      </c>
      <c r="AI32" s="176">
        <v>0</v>
      </c>
      <c r="AJ32" s="176">
        <v>0</v>
      </c>
      <c r="AK32" s="176">
        <v>0</v>
      </c>
      <c r="AL32" s="176">
        <v>0</v>
      </c>
      <c r="AM32" s="176">
        <v>0</v>
      </c>
      <c r="AN32" s="177"/>
      <c r="AO32" s="177"/>
    </row>
    <row r="33" spans="1:41" s="169" customFormat="1" ht="25.5" hidden="1" customHeight="1">
      <c r="A33" s="165" t="s">
        <v>1734</v>
      </c>
      <c r="B33" s="166"/>
      <c r="C33" s="165" t="s">
        <v>1735</v>
      </c>
      <c r="D33" s="176">
        <v>0.19</v>
      </c>
      <c r="E33" s="176">
        <v>0.19</v>
      </c>
      <c r="F33" s="176">
        <v>0</v>
      </c>
      <c r="G33" s="176">
        <v>0</v>
      </c>
      <c r="H33" s="176">
        <v>0</v>
      </c>
      <c r="I33" s="176">
        <v>0</v>
      </c>
      <c r="J33" s="176">
        <v>0</v>
      </c>
      <c r="K33" s="176">
        <v>0</v>
      </c>
      <c r="L33" s="176">
        <v>0</v>
      </c>
      <c r="M33" s="176">
        <v>0</v>
      </c>
      <c r="N33" s="176">
        <v>0</v>
      </c>
      <c r="O33" s="176">
        <v>0</v>
      </c>
      <c r="P33" s="176">
        <v>0</v>
      </c>
      <c r="Q33" s="176">
        <v>0</v>
      </c>
      <c r="R33" s="176">
        <v>0</v>
      </c>
      <c r="S33" s="176">
        <v>0</v>
      </c>
      <c r="T33" s="176">
        <v>0</v>
      </c>
      <c r="U33" s="176">
        <v>0</v>
      </c>
      <c r="V33" s="176">
        <v>0</v>
      </c>
      <c r="W33" s="176">
        <v>0</v>
      </c>
      <c r="X33" s="176">
        <v>0</v>
      </c>
      <c r="Y33" s="176">
        <v>0</v>
      </c>
      <c r="Z33" s="176">
        <v>0</v>
      </c>
      <c r="AA33" s="176">
        <v>0</v>
      </c>
      <c r="AB33" s="176">
        <v>0</v>
      </c>
      <c r="AC33" s="176">
        <v>0</v>
      </c>
      <c r="AD33" s="176">
        <v>0</v>
      </c>
      <c r="AE33" s="176">
        <v>0</v>
      </c>
      <c r="AF33" s="176">
        <v>0</v>
      </c>
      <c r="AG33" s="176">
        <v>0</v>
      </c>
      <c r="AH33" s="176">
        <v>0</v>
      </c>
      <c r="AI33" s="176">
        <v>0</v>
      </c>
      <c r="AJ33" s="176">
        <v>0</v>
      </c>
      <c r="AK33" s="176">
        <v>0</v>
      </c>
      <c r="AL33" s="176">
        <v>0</v>
      </c>
      <c r="AM33" s="176">
        <v>0</v>
      </c>
      <c r="AN33" s="177"/>
      <c r="AO33" s="177"/>
    </row>
    <row r="34" spans="1:41" ht="21" customHeight="1">
      <c r="A34" s="514" t="s">
        <v>1736</v>
      </c>
      <c r="B34" s="514"/>
      <c r="C34" s="514"/>
      <c r="D34" s="514"/>
      <c r="E34" s="514"/>
      <c r="F34" s="514"/>
      <c r="G34" s="514"/>
      <c r="H34" s="514"/>
      <c r="I34" s="167"/>
    </row>
    <row r="35" spans="1:41" ht="21" customHeight="1">
      <c r="A35" s="515" t="s">
        <v>1737</v>
      </c>
      <c r="B35" s="515"/>
      <c r="C35" s="515"/>
      <c r="D35" s="515"/>
      <c r="E35" s="515"/>
      <c r="F35" s="515"/>
      <c r="G35" s="515"/>
      <c r="H35" s="515"/>
      <c r="I35" s="169"/>
    </row>
  </sheetData>
  <mergeCells count="10">
    <mergeCell ref="A34:H34"/>
    <mergeCell ref="A35:H35"/>
    <mergeCell ref="A2:AM2"/>
    <mergeCell ref="M3:P3"/>
    <mergeCell ref="AJ3:AM3"/>
    <mergeCell ref="A4:A5"/>
    <mergeCell ref="B4:B5"/>
    <mergeCell ref="C4:C5"/>
    <mergeCell ref="D4:D5"/>
    <mergeCell ref="E4:AM4"/>
  </mergeCells>
  <pageMargins left="0.34" right="0.17" top="0.6" bottom="0.34"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showZeros="0" view="pageBreakPreview" topLeftCell="A13" zoomScale="60" zoomScaleNormal="70" workbookViewId="0">
      <selection activeCell="D57" sqref="D57"/>
    </sheetView>
  </sheetViews>
  <sheetFormatPr defaultColWidth="7.6640625" defaultRowHeight="13.2"/>
  <cols>
    <col min="1" max="1" width="8.44140625" style="181" customWidth="1"/>
    <col min="2" max="2" width="52.5546875" style="181" customWidth="1"/>
    <col min="3" max="3" width="12.6640625" style="203" customWidth="1"/>
    <col min="4" max="4" width="12.77734375" style="181" customWidth="1"/>
    <col min="5" max="16" width="11" style="181" customWidth="1"/>
    <col min="17" max="39" width="7.44140625" style="181" hidden="1" customWidth="1"/>
    <col min="40" max="40" width="13.21875" style="181" bestFit="1" customWidth="1"/>
    <col min="41" max="256" width="7.6640625" style="181"/>
    <col min="257" max="257" width="8.44140625" style="181" customWidth="1"/>
    <col min="258" max="258" width="52.5546875" style="181" customWidth="1"/>
    <col min="259" max="259" width="12.6640625" style="181" customWidth="1"/>
    <col min="260" max="260" width="12.77734375" style="181" customWidth="1"/>
    <col min="261" max="272" width="11" style="181" customWidth="1"/>
    <col min="273" max="295" width="0" style="181" hidden="1" customWidth="1"/>
    <col min="296" max="296" width="13.21875" style="181" bestFit="1" customWidth="1"/>
    <col min="297" max="512" width="7.6640625" style="181"/>
    <col min="513" max="513" width="8.44140625" style="181" customWidth="1"/>
    <col min="514" max="514" width="52.5546875" style="181" customWidth="1"/>
    <col min="515" max="515" width="12.6640625" style="181" customWidth="1"/>
    <col min="516" max="516" width="12.77734375" style="181" customWidth="1"/>
    <col min="517" max="528" width="11" style="181" customWidth="1"/>
    <col min="529" max="551" width="0" style="181" hidden="1" customWidth="1"/>
    <col min="552" max="552" width="13.21875" style="181" bestFit="1" customWidth="1"/>
    <col min="553" max="768" width="7.6640625" style="181"/>
    <col min="769" max="769" width="8.44140625" style="181" customWidth="1"/>
    <col min="770" max="770" width="52.5546875" style="181" customWidth="1"/>
    <col min="771" max="771" width="12.6640625" style="181" customWidth="1"/>
    <col min="772" max="772" width="12.77734375" style="181" customWidth="1"/>
    <col min="773" max="784" width="11" style="181" customWidth="1"/>
    <col min="785" max="807" width="0" style="181" hidden="1" customWidth="1"/>
    <col min="808" max="808" width="13.21875" style="181" bestFit="1" customWidth="1"/>
    <col min="809" max="1024" width="7.6640625" style="181"/>
    <col min="1025" max="1025" width="8.44140625" style="181" customWidth="1"/>
    <col min="1026" max="1026" width="52.5546875" style="181" customWidth="1"/>
    <col min="1027" max="1027" width="12.6640625" style="181" customWidth="1"/>
    <col min="1028" max="1028" width="12.77734375" style="181" customWidth="1"/>
    <col min="1029" max="1040" width="11" style="181" customWidth="1"/>
    <col min="1041" max="1063" width="0" style="181" hidden="1" customWidth="1"/>
    <col min="1064" max="1064" width="13.21875" style="181" bestFit="1" customWidth="1"/>
    <col min="1065" max="1280" width="7.6640625" style="181"/>
    <col min="1281" max="1281" width="8.44140625" style="181" customWidth="1"/>
    <col min="1282" max="1282" width="52.5546875" style="181" customWidth="1"/>
    <col min="1283" max="1283" width="12.6640625" style="181" customWidth="1"/>
    <col min="1284" max="1284" width="12.77734375" style="181" customWidth="1"/>
    <col min="1285" max="1296" width="11" style="181" customWidth="1"/>
    <col min="1297" max="1319" width="0" style="181" hidden="1" customWidth="1"/>
    <col min="1320" max="1320" width="13.21875" style="181" bestFit="1" customWidth="1"/>
    <col min="1321" max="1536" width="7.6640625" style="181"/>
    <col min="1537" max="1537" width="8.44140625" style="181" customWidth="1"/>
    <col min="1538" max="1538" width="52.5546875" style="181" customWidth="1"/>
    <col min="1539" max="1539" width="12.6640625" style="181" customWidth="1"/>
    <col min="1540" max="1540" width="12.77734375" style="181" customWidth="1"/>
    <col min="1541" max="1552" width="11" style="181" customWidth="1"/>
    <col min="1553" max="1575" width="0" style="181" hidden="1" customWidth="1"/>
    <col min="1576" max="1576" width="13.21875" style="181" bestFit="1" customWidth="1"/>
    <col min="1577" max="1792" width="7.6640625" style="181"/>
    <col min="1793" max="1793" width="8.44140625" style="181" customWidth="1"/>
    <col min="1794" max="1794" width="52.5546875" style="181" customWidth="1"/>
    <col min="1795" max="1795" width="12.6640625" style="181" customWidth="1"/>
    <col min="1796" max="1796" width="12.77734375" style="181" customWidth="1"/>
    <col min="1797" max="1808" width="11" style="181" customWidth="1"/>
    <col min="1809" max="1831" width="0" style="181" hidden="1" customWidth="1"/>
    <col min="1832" max="1832" width="13.21875" style="181" bestFit="1" customWidth="1"/>
    <col min="1833" max="2048" width="7.6640625" style="181"/>
    <col min="2049" max="2049" width="8.44140625" style="181" customWidth="1"/>
    <col min="2050" max="2050" width="52.5546875" style="181" customWidth="1"/>
    <col min="2051" max="2051" width="12.6640625" style="181" customWidth="1"/>
    <col min="2052" max="2052" width="12.77734375" style="181" customWidth="1"/>
    <col min="2053" max="2064" width="11" style="181" customWidth="1"/>
    <col min="2065" max="2087" width="0" style="181" hidden="1" customWidth="1"/>
    <col min="2088" max="2088" width="13.21875" style="181" bestFit="1" customWidth="1"/>
    <col min="2089" max="2304" width="7.6640625" style="181"/>
    <col min="2305" max="2305" width="8.44140625" style="181" customWidth="1"/>
    <col min="2306" max="2306" width="52.5546875" style="181" customWidth="1"/>
    <col min="2307" max="2307" width="12.6640625" style="181" customWidth="1"/>
    <col min="2308" max="2308" width="12.77734375" style="181" customWidth="1"/>
    <col min="2309" max="2320" width="11" style="181" customWidth="1"/>
    <col min="2321" max="2343" width="0" style="181" hidden="1" customWidth="1"/>
    <col min="2344" max="2344" width="13.21875" style="181" bestFit="1" customWidth="1"/>
    <col min="2345" max="2560" width="7.6640625" style="181"/>
    <col min="2561" max="2561" width="8.44140625" style="181" customWidth="1"/>
    <col min="2562" max="2562" width="52.5546875" style="181" customWidth="1"/>
    <col min="2563" max="2563" width="12.6640625" style="181" customWidth="1"/>
    <col min="2564" max="2564" width="12.77734375" style="181" customWidth="1"/>
    <col min="2565" max="2576" width="11" style="181" customWidth="1"/>
    <col min="2577" max="2599" width="0" style="181" hidden="1" customWidth="1"/>
    <col min="2600" max="2600" width="13.21875" style="181" bestFit="1" customWidth="1"/>
    <col min="2601" max="2816" width="7.6640625" style="181"/>
    <col min="2817" max="2817" width="8.44140625" style="181" customWidth="1"/>
    <col min="2818" max="2818" width="52.5546875" style="181" customWidth="1"/>
    <col min="2819" max="2819" width="12.6640625" style="181" customWidth="1"/>
    <col min="2820" max="2820" width="12.77734375" style="181" customWidth="1"/>
    <col min="2821" max="2832" width="11" style="181" customWidth="1"/>
    <col min="2833" max="2855" width="0" style="181" hidden="1" customWidth="1"/>
    <col min="2856" max="2856" width="13.21875" style="181" bestFit="1" customWidth="1"/>
    <col min="2857" max="3072" width="7.6640625" style="181"/>
    <col min="3073" max="3073" width="8.44140625" style="181" customWidth="1"/>
    <col min="3074" max="3074" width="52.5546875" style="181" customWidth="1"/>
    <col min="3075" max="3075" width="12.6640625" style="181" customWidth="1"/>
    <col min="3076" max="3076" width="12.77734375" style="181" customWidth="1"/>
    <col min="3077" max="3088" width="11" style="181" customWidth="1"/>
    <col min="3089" max="3111" width="0" style="181" hidden="1" customWidth="1"/>
    <col min="3112" max="3112" width="13.21875" style="181" bestFit="1" customWidth="1"/>
    <col min="3113" max="3328" width="7.6640625" style="181"/>
    <col min="3329" max="3329" width="8.44140625" style="181" customWidth="1"/>
    <col min="3330" max="3330" width="52.5546875" style="181" customWidth="1"/>
    <col min="3331" max="3331" width="12.6640625" style="181" customWidth="1"/>
    <col min="3332" max="3332" width="12.77734375" style="181" customWidth="1"/>
    <col min="3333" max="3344" width="11" style="181" customWidth="1"/>
    <col min="3345" max="3367" width="0" style="181" hidden="1" customWidth="1"/>
    <col min="3368" max="3368" width="13.21875" style="181" bestFit="1" customWidth="1"/>
    <col min="3369" max="3584" width="7.6640625" style="181"/>
    <col min="3585" max="3585" width="8.44140625" style="181" customWidth="1"/>
    <col min="3586" max="3586" width="52.5546875" style="181" customWidth="1"/>
    <col min="3587" max="3587" width="12.6640625" style="181" customWidth="1"/>
    <col min="3588" max="3588" width="12.77734375" style="181" customWidth="1"/>
    <col min="3589" max="3600" width="11" style="181" customWidth="1"/>
    <col min="3601" max="3623" width="0" style="181" hidden="1" customWidth="1"/>
    <col min="3624" max="3624" width="13.21875" style="181" bestFit="1" customWidth="1"/>
    <col min="3625" max="3840" width="7.6640625" style="181"/>
    <col min="3841" max="3841" width="8.44140625" style="181" customWidth="1"/>
    <col min="3842" max="3842" width="52.5546875" style="181" customWidth="1"/>
    <col min="3843" max="3843" width="12.6640625" style="181" customWidth="1"/>
    <col min="3844" max="3844" width="12.77734375" style="181" customWidth="1"/>
    <col min="3845" max="3856" width="11" style="181" customWidth="1"/>
    <col min="3857" max="3879" width="0" style="181" hidden="1" customWidth="1"/>
    <col min="3880" max="3880" width="13.21875" style="181" bestFit="1" customWidth="1"/>
    <col min="3881" max="4096" width="7.6640625" style="181"/>
    <col min="4097" max="4097" width="8.44140625" style="181" customWidth="1"/>
    <col min="4098" max="4098" width="52.5546875" style="181" customWidth="1"/>
    <col min="4099" max="4099" width="12.6640625" style="181" customWidth="1"/>
    <col min="4100" max="4100" width="12.77734375" style="181" customWidth="1"/>
    <col min="4101" max="4112" width="11" style="181" customWidth="1"/>
    <col min="4113" max="4135" width="0" style="181" hidden="1" customWidth="1"/>
    <col min="4136" max="4136" width="13.21875" style="181" bestFit="1" customWidth="1"/>
    <col min="4137" max="4352" width="7.6640625" style="181"/>
    <col min="4353" max="4353" width="8.44140625" style="181" customWidth="1"/>
    <col min="4354" max="4354" width="52.5546875" style="181" customWidth="1"/>
    <col min="4355" max="4355" width="12.6640625" style="181" customWidth="1"/>
    <col min="4356" max="4356" width="12.77734375" style="181" customWidth="1"/>
    <col min="4357" max="4368" width="11" style="181" customWidth="1"/>
    <col min="4369" max="4391" width="0" style="181" hidden="1" customWidth="1"/>
    <col min="4392" max="4392" width="13.21875" style="181" bestFit="1" customWidth="1"/>
    <col min="4393" max="4608" width="7.6640625" style="181"/>
    <col min="4609" max="4609" width="8.44140625" style="181" customWidth="1"/>
    <col min="4610" max="4610" width="52.5546875" style="181" customWidth="1"/>
    <col min="4611" max="4611" width="12.6640625" style="181" customWidth="1"/>
    <col min="4612" max="4612" width="12.77734375" style="181" customWidth="1"/>
    <col min="4613" max="4624" width="11" style="181" customWidth="1"/>
    <col min="4625" max="4647" width="0" style="181" hidden="1" customWidth="1"/>
    <col min="4648" max="4648" width="13.21875" style="181" bestFit="1" customWidth="1"/>
    <col min="4649" max="4864" width="7.6640625" style="181"/>
    <col min="4865" max="4865" width="8.44140625" style="181" customWidth="1"/>
    <col min="4866" max="4866" width="52.5546875" style="181" customWidth="1"/>
    <col min="4867" max="4867" width="12.6640625" style="181" customWidth="1"/>
    <col min="4868" max="4868" width="12.77734375" style="181" customWidth="1"/>
    <col min="4869" max="4880" width="11" style="181" customWidth="1"/>
    <col min="4881" max="4903" width="0" style="181" hidden="1" customWidth="1"/>
    <col min="4904" max="4904" width="13.21875" style="181" bestFit="1" customWidth="1"/>
    <col min="4905" max="5120" width="7.6640625" style="181"/>
    <col min="5121" max="5121" width="8.44140625" style="181" customWidth="1"/>
    <col min="5122" max="5122" width="52.5546875" style="181" customWidth="1"/>
    <col min="5123" max="5123" width="12.6640625" style="181" customWidth="1"/>
    <col min="5124" max="5124" width="12.77734375" style="181" customWidth="1"/>
    <col min="5125" max="5136" width="11" style="181" customWidth="1"/>
    <col min="5137" max="5159" width="0" style="181" hidden="1" customWidth="1"/>
    <col min="5160" max="5160" width="13.21875" style="181" bestFit="1" customWidth="1"/>
    <col min="5161" max="5376" width="7.6640625" style="181"/>
    <col min="5377" max="5377" width="8.44140625" style="181" customWidth="1"/>
    <col min="5378" max="5378" width="52.5546875" style="181" customWidth="1"/>
    <col min="5379" max="5379" width="12.6640625" style="181" customWidth="1"/>
    <col min="5380" max="5380" width="12.77734375" style="181" customWidth="1"/>
    <col min="5381" max="5392" width="11" style="181" customWidth="1"/>
    <col min="5393" max="5415" width="0" style="181" hidden="1" customWidth="1"/>
    <col min="5416" max="5416" width="13.21875" style="181" bestFit="1" customWidth="1"/>
    <col min="5417" max="5632" width="7.6640625" style="181"/>
    <col min="5633" max="5633" width="8.44140625" style="181" customWidth="1"/>
    <col min="5634" max="5634" width="52.5546875" style="181" customWidth="1"/>
    <col min="5635" max="5635" width="12.6640625" style="181" customWidth="1"/>
    <col min="5636" max="5636" width="12.77734375" style="181" customWidth="1"/>
    <col min="5637" max="5648" width="11" style="181" customWidth="1"/>
    <col min="5649" max="5671" width="0" style="181" hidden="1" customWidth="1"/>
    <col min="5672" max="5672" width="13.21875" style="181" bestFit="1" customWidth="1"/>
    <col min="5673" max="5888" width="7.6640625" style="181"/>
    <col min="5889" max="5889" width="8.44140625" style="181" customWidth="1"/>
    <col min="5890" max="5890" width="52.5546875" style="181" customWidth="1"/>
    <col min="5891" max="5891" width="12.6640625" style="181" customWidth="1"/>
    <col min="5892" max="5892" width="12.77734375" style="181" customWidth="1"/>
    <col min="5893" max="5904" width="11" style="181" customWidth="1"/>
    <col min="5905" max="5927" width="0" style="181" hidden="1" customWidth="1"/>
    <col min="5928" max="5928" width="13.21875" style="181" bestFit="1" customWidth="1"/>
    <col min="5929" max="6144" width="7.6640625" style="181"/>
    <col min="6145" max="6145" width="8.44140625" style="181" customWidth="1"/>
    <col min="6146" max="6146" width="52.5546875" style="181" customWidth="1"/>
    <col min="6147" max="6147" width="12.6640625" style="181" customWidth="1"/>
    <col min="6148" max="6148" width="12.77734375" style="181" customWidth="1"/>
    <col min="6149" max="6160" width="11" style="181" customWidth="1"/>
    <col min="6161" max="6183" width="0" style="181" hidden="1" customWidth="1"/>
    <col min="6184" max="6184" width="13.21875" style="181" bestFit="1" customWidth="1"/>
    <col min="6185" max="6400" width="7.6640625" style="181"/>
    <col min="6401" max="6401" width="8.44140625" style="181" customWidth="1"/>
    <col min="6402" max="6402" width="52.5546875" style="181" customWidth="1"/>
    <col min="6403" max="6403" width="12.6640625" style="181" customWidth="1"/>
    <col min="6404" max="6404" width="12.77734375" style="181" customWidth="1"/>
    <col min="6405" max="6416" width="11" style="181" customWidth="1"/>
    <col min="6417" max="6439" width="0" style="181" hidden="1" customWidth="1"/>
    <col min="6440" max="6440" width="13.21875" style="181" bestFit="1" customWidth="1"/>
    <col min="6441" max="6656" width="7.6640625" style="181"/>
    <col min="6657" max="6657" width="8.44140625" style="181" customWidth="1"/>
    <col min="6658" max="6658" width="52.5546875" style="181" customWidth="1"/>
    <col min="6659" max="6659" width="12.6640625" style="181" customWidth="1"/>
    <col min="6660" max="6660" width="12.77734375" style="181" customWidth="1"/>
    <col min="6661" max="6672" width="11" style="181" customWidth="1"/>
    <col min="6673" max="6695" width="0" style="181" hidden="1" customWidth="1"/>
    <col min="6696" max="6696" width="13.21875" style="181" bestFit="1" customWidth="1"/>
    <col min="6697" max="6912" width="7.6640625" style="181"/>
    <col min="6913" max="6913" width="8.44140625" style="181" customWidth="1"/>
    <col min="6914" max="6914" width="52.5546875" style="181" customWidth="1"/>
    <col min="6915" max="6915" width="12.6640625" style="181" customWidth="1"/>
    <col min="6916" max="6916" width="12.77734375" style="181" customWidth="1"/>
    <col min="6917" max="6928" width="11" style="181" customWidth="1"/>
    <col min="6929" max="6951" width="0" style="181" hidden="1" customWidth="1"/>
    <col min="6952" max="6952" width="13.21875" style="181" bestFit="1" customWidth="1"/>
    <col min="6953" max="7168" width="7.6640625" style="181"/>
    <col min="7169" max="7169" width="8.44140625" style="181" customWidth="1"/>
    <col min="7170" max="7170" width="52.5546875" style="181" customWidth="1"/>
    <col min="7171" max="7171" width="12.6640625" style="181" customWidth="1"/>
    <col min="7172" max="7172" width="12.77734375" style="181" customWidth="1"/>
    <col min="7173" max="7184" width="11" style="181" customWidth="1"/>
    <col min="7185" max="7207" width="0" style="181" hidden="1" customWidth="1"/>
    <col min="7208" max="7208" width="13.21875" style="181" bestFit="1" customWidth="1"/>
    <col min="7209" max="7424" width="7.6640625" style="181"/>
    <col min="7425" max="7425" width="8.44140625" style="181" customWidth="1"/>
    <col min="7426" max="7426" width="52.5546875" style="181" customWidth="1"/>
    <col min="7427" max="7427" width="12.6640625" style="181" customWidth="1"/>
    <col min="7428" max="7428" width="12.77734375" style="181" customWidth="1"/>
    <col min="7429" max="7440" width="11" style="181" customWidth="1"/>
    <col min="7441" max="7463" width="0" style="181" hidden="1" customWidth="1"/>
    <col min="7464" max="7464" width="13.21875" style="181" bestFit="1" customWidth="1"/>
    <col min="7465" max="7680" width="7.6640625" style="181"/>
    <col min="7681" max="7681" width="8.44140625" style="181" customWidth="1"/>
    <col min="7682" max="7682" width="52.5546875" style="181" customWidth="1"/>
    <col min="7683" max="7683" width="12.6640625" style="181" customWidth="1"/>
    <col min="7684" max="7684" width="12.77734375" style="181" customWidth="1"/>
    <col min="7685" max="7696" width="11" style="181" customWidth="1"/>
    <col min="7697" max="7719" width="0" style="181" hidden="1" customWidth="1"/>
    <col min="7720" max="7720" width="13.21875" style="181" bestFit="1" customWidth="1"/>
    <col min="7721" max="7936" width="7.6640625" style="181"/>
    <col min="7937" max="7937" width="8.44140625" style="181" customWidth="1"/>
    <col min="7938" max="7938" width="52.5546875" style="181" customWidth="1"/>
    <col min="7939" max="7939" width="12.6640625" style="181" customWidth="1"/>
    <col min="7940" max="7940" width="12.77734375" style="181" customWidth="1"/>
    <col min="7941" max="7952" width="11" style="181" customWidth="1"/>
    <col min="7953" max="7975" width="0" style="181" hidden="1" customWidth="1"/>
    <col min="7976" max="7976" width="13.21875" style="181" bestFit="1" customWidth="1"/>
    <col min="7977" max="8192" width="7.6640625" style="181"/>
    <col min="8193" max="8193" width="8.44140625" style="181" customWidth="1"/>
    <col min="8194" max="8194" width="52.5546875" style="181" customWidth="1"/>
    <col min="8195" max="8195" width="12.6640625" style="181" customWidth="1"/>
    <col min="8196" max="8196" width="12.77734375" style="181" customWidth="1"/>
    <col min="8197" max="8208" width="11" style="181" customWidth="1"/>
    <col min="8209" max="8231" width="0" style="181" hidden="1" customWidth="1"/>
    <col min="8232" max="8232" width="13.21875" style="181" bestFit="1" customWidth="1"/>
    <col min="8233" max="8448" width="7.6640625" style="181"/>
    <col min="8449" max="8449" width="8.44140625" style="181" customWidth="1"/>
    <col min="8450" max="8450" width="52.5546875" style="181" customWidth="1"/>
    <col min="8451" max="8451" width="12.6640625" style="181" customWidth="1"/>
    <col min="8452" max="8452" width="12.77734375" style="181" customWidth="1"/>
    <col min="8453" max="8464" width="11" style="181" customWidth="1"/>
    <col min="8465" max="8487" width="0" style="181" hidden="1" customWidth="1"/>
    <col min="8488" max="8488" width="13.21875" style="181" bestFit="1" customWidth="1"/>
    <col min="8489" max="8704" width="7.6640625" style="181"/>
    <col min="8705" max="8705" width="8.44140625" style="181" customWidth="1"/>
    <col min="8706" max="8706" width="52.5546875" style="181" customWidth="1"/>
    <col min="8707" max="8707" width="12.6640625" style="181" customWidth="1"/>
    <col min="8708" max="8708" width="12.77734375" style="181" customWidth="1"/>
    <col min="8709" max="8720" width="11" style="181" customWidth="1"/>
    <col min="8721" max="8743" width="0" style="181" hidden="1" customWidth="1"/>
    <col min="8744" max="8744" width="13.21875" style="181" bestFit="1" customWidth="1"/>
    <col min="8745" max="8960" width="7.6640625" style="181"/>
    <col min="8961" max="8961" width="8.44140625" style="181" customWidth="1"/>
    <col min="8962" max="8962" width="52.5546875" style="181" customWidth="1"/>
    <col min="8963" max="8963" width="12.6640625" style="181" customWidth="1"/>
    <col min="8964" max="8964" width="12.77734375" style="181" customWidth="1"/>
    <col min="8965" max="8976" width="11" style="181" customWidth="1"/>
    <col min="8977" max="8999" width="0" style="181" hidden="1" customWidth="1"/>
    <col min="9000" max="9000" width="13.21875" style="181" bestFit="1" customWidth="1"/>
    <col min="9001" max="9216" width="7.6640625" style="181"/>
    <col min="9217" max="9217" width="8.44140625" style="181" customWidth="1"/>
    <col min="9218" max="9218" width="52.5546875" style="181" customWidth="1"/>
    <col min="9219" max="9219" width="12.6640625" style="181" customWidth="1"/>
    <col min="9220" max="9220" width="12.77734375" style="181" customWidth="1"/>
    <col min="9221" max="9232" width="11" style="181" customWidth="1"/>
    <col min="9233" max="9255" width="0" style="181" hidden="1" customWidth="1"/>
    <col min="9256" max="9256" width="13.21875" style="181" bestFit="1" customWidth="1"/>
    <col min="9257" max="9472" width="7.6640625" style="181"/>
    <col min="9473" max="9473" width="8.44140625" style="181" customWidth="1"/>
    <col min="9474" max="9474" width="52.5546875" style="181" customWidth="1"/>
    <col min="9475" max="9475" width="12.6640625" style="181" customWidth="1"/>
    <col min="9476" max="9476" width="12.77734375" style="181" customWidth="1"/>
    <col min="9477" max="9488" width="11" style="181" customWidth="1"/>
    <col min="9489" max="9511" width="0" style="181" hidden="1" customWidth="1"/>
    <col min="9512" max="9512" width="13.21875" style="181" bestFit="1" customWidth="1"/>
    <col min="9513" max="9728" width="7.6640625" style="181"/>
    <col min="9729" max="9729" width="8.44140625" style="181" customWidth="1"/>
    <col min="9730" max="9730" width="52.5546875" style="181" customWidth="1"/>
    <col min="9731" max="9731" width="12.6640625" style="181" customWidth="1"/>
    <col min="9732" max="9732" width="12.77734375" style="181" customWidth="1"/>
    <col min="9733" max="9744" width="11" style="181" customWidth="1"/>
    <col min="9745" max="9767" width="0" style="181" hidden="1" customWidth="1"/>
    <col min="9768" max="9768" width="13.21875" style="181" bestFit="1" customWidth="1"/>
    <col min="9769" max="9984" width="7.6640625" style="181"/>
    <col min="9985" max="9985" width="8.44140625" style="181" customWidth="1"/>
    <col min="9986" max="9986" width="52.5546875" style="181" customWidth="1"/>
    <col min="9987" max="9987" width="12.6640625" style="181" customWidth="1"/>
    <col min="9988" max="9988" width="12.77734375" style="181" customWidth="1"/>
    <col min="9989" max="10000" width="11" style="181" customWidth="1"/>
    <col min="10001" max="10023" width="0" style="181" hidden="1" customWidth="1"/>
    <col min="10024" max="10024" width="13.21875" style="181" bestFit="1" customWidth="1"/>
    <col min="10025" max="10240" width="7.6640625" style="181"/>
    <col min="10241" max="10241" width="8.44140625" style="181" customWidth="1"/>
    <col min="10242" max="10242" width="52.5546875" style="181" customWidth="1"/>
    <col min="10243" max="10243" width="12.6640625" style="181" customWidth="1"/>
    <col min="10244" max="10244" width="12.77734375" style="181" customWidth="1"/>
    <col min="10245" max="10256" width="11" style="181" customWidth="1"/>
    <col min="10257" max="10279" width="0" style="181" hidden="1" customWidth="1"/>
    <col min="10280" max="10280" width="13.21875" style="181" bestFit="1" customWidth="1"/>
    <col min="10281" max="10496" width="7.6640625" style="181"/>
    <col min="10497" max="10497" width="8.44140625" style="181" customWidth="1"/>
    <col min="10498" max="10498" width="52.5546875" style="181" customWidth="1"/>
    <col min="10499" max="10499" width="12.6640625" style="181" customWidth="1"/>
    <col min="10500" max="10500" width="12.77734375" style="181" customWidth="1"/>
    <col min="10501" max="10512" width="11" style="181" customWidth="1"/>
    <col min="10513" max="10535" width="0" style="181" hidden="1" customWidth="1"/>
    <col min="10536" max="10536" width="13.21875" style="181" bestFit="1" customWidth="1"/>
    <col min="10537" max="10752" width="7.6640625" style="181"/>
    <col min="10753" max="10753" width="8.44140625" style="181" customWidth="1"/>
    <col min="10754" max="10754" width="52.5546875" style="181" customWidth="1"/>
    <col min="10755" max="10755" width="12.6640625" style="181" customWidth="1"/>
    <col min="10756" max="10756" width="12.77734375" style="181" customWidth="1"/>
    <col min="10757" max="10768" width="11" style="181" customWidth="1"/>
    <col min="10769" max="10791" width="0" style="181" hidden="1" customWidth="1"/>
    <col min="10792" max="10792" width="13.21875" style="181" bestFit="1" customWidth="1"/>
    <col min="10793" max="11008" width="7.6640625" style="181"/>
    <col min="11009" max="11009" width="8.44140625" style="181" customWidth="1"/>
    <col min="11010" max="11010" width="52.5546875" style="181" customWidth="1"/>
    <col min="11011" max="11011" width="12.6640625" style="181" customWidth="1"/>
    <col min="11012" max="11012" width="12.77734375" style="181" customWidth="1"/>
    <col min="11013" max="11024" width="11" style="181" customWidth="1"/>
    <col min="11025" max="11047" width="0" style="181" hidden="1" customWidth="1"/>
    <col min="11048" max="11048" width="13.21875" style="181" bestFit="1" customWidth="1"/>
    <col min="11049" max="11264" width="7.6640625" style="181"/>
    <col min="11265" max="11265" width="8.44140625" style="181" customWidth="1"/>
    <col min="11266" max="11266" width="52.5546875" style="181" customWidth="1"/>
    <col min="11267" max="11267" width="12.6640625" style="181" customWidth="1"/>
    <col min="11268" max="11268" width="12.77734375" style="181" customWidth="1"/>
    <col min="11269" max="11280" width="11" style="181" customWidth="1"/>
    <col min="11281" max="11303" width="0" style="181" hidden="1" customWidth="1"/>
    <col min="11304" max="11304" width="13.21875" style="181" bestFit="1" customWidth="1"/>
    <col min="11305" max="11520" width="7.6640625" style="181"/>
    <col min="11521" max="11521" width="8.44140625" style="181" customWidth="1"/>
    <col min="11522" max="11522" width="52.5546875" style="181" customWidth="1"/>
    <col min="11523" max="11523" width="12.6640625" style="181" customWidth="1"/>
    <col min="11524" max="11524" width="12.77734375" style="181" customWidth="1"/>
    <col min="11525" max="11536" width="11" style="181" customWidth="1"/>
    <col min="11537" max="11559" width="0" style="181" hidden="1" customWidth="1"/>
    <col min="11560" max="11560" width="13.21875" style="181" bestFit="1" customWidth="1"/>
    <col min="11561" max="11776" width="7.6640625" style="181"/>
    <col min="11777" max="11777" width="8.44140625" style="181" customWidth="1"/>
    <col min="11778" max="11778" width="52.5546875" style="181" customWidth="1"/>
    <col min="11779" max="11779" width="12.6640625" style="181" customWidth="1"/>
    <col min="11780" max="11780" width="12.77734375" style="181" customWidth="1"/>
    <col min="11781" max="11792" width="11" style="181" customWidth="1"/>
    <col min="11793" max="11815" width="0" style="181" hidden="1" customWidth="1"/>
    <col min="11816" max="11816" width="13.21875" style="181" bestFit="1" customWidth="1"/>
    <col min="11817" max="12032" width="7.6640625" style="181"/>
    <col min="12033" max="12033" width="8.44140625" style="181" customWidth="1"/>
    <col min="12034" max="12034" width="52.5546875" style="181" customWidth="1"/>
    <col min="12035" max="12035" width="12.6640625" style="181" customWidth="1"/>
    <col min="12036" max="12036" width="12.77734375" style="181" customWidth="1"/>
    <col min="12037" max="12048" width="11" style="181" customWidth="1"/>
    <col min="12049" max="12071" width="0" style="181" hidden="1" customWidth="1"/>
    <col min="12072" max="12072" width="13.21875" style="181" bestFit="1" customWidth="1"/>
    <col min="12073" max="12288" width="7.6640625" style="181"/>
    <col min="12289" max="12289" width="8.44140625" style="181" customWidth="1"/>
    <col min="12290" max="12290" width="52.5546875" style="181" customWidth="1"/>
    <col min="12291" max="12291" width="12.6640625" style="181" customWidth="1"/>
    <col min="12292" max="12292" width="12.77734375" style="181" customWidth="1"/>
    <col min="12293" max="12304" width="11" style="181" customWidth="1"/>
    <col min="12305" max="12327" width="0" style="181" hidden="1" customWidth="1"/>
    <col min="12328" max="12328" width="13.21875" style="181" bestFit="1" customWidth="1"/>
    <col min="12329" max="12544" width="7.6640625" style="181"/>
    <col min="12545" max="12545" width="8.44140625" style="181" customWidth="1"/>
    <col min="12546" max="12546" width="52.5546875" style="181" customWidth="1"/>
    <col min="12547" max="12547" width="12.6640625" style="181" customWidth="1"/>
    <col min="12548" max="12548" width="12.77734375" style="181" customWidth="1"/>
    <col min="12549" max="12560" width="11" style="181" customWidth="1"/>
    <col min="12561" max="12583" width="0" style="181" hidden="1" customWidth="1"/>
    <col min="12584" max="12584" width="13.21875" style="181" bestFit="1" customWidth="1"/>
    <col min="12585" max="12800" width="7.6640625" style="181"/>
    <col min="12801" max="12801" width="8.44140625" style="181" customWidth="1"/>
    <col min="12802" max="12802" width="52.5546875" style="181" customWidth="1"/>
    <col min="12803" max="12803" width="12.6640625" style="181" customWidth="1"/>
    <col min="12804" max="12804" width="12.77734375" style="181" customWidth="1"/>
    <col min="12805" max="12816" width="11" style="181" customWidth="1"/>
    <col min="12817" max="12839" width="0" style="181" hidden="1" customWidth="1"/>
    <col min="12840" max="12840" width="13.21875" style="181" bestFit="1" customWidth="1"/>
    <col min="12841" max="13056" width="7.6640625" style="181"/>
    <col min="13057" max="13057" width="8.44140625" style="181" customWidth="1"/>
    <col min="13058" max="13058" width="52.5546875" style="181" customWidth="1"/>
    <col min="13059" max="13059" width="12.6640625" style="181" customWidth="1"/>
    <col min="13060" max="13060" width="12.77734375" style="181" customWidth="1"/>
    <col min="13061" max="13072" width="11" style="181" customWidth="1"/>
    <col min="13073" max="13095" width="0" style="181" hidden="1" customWidth="1"/>
    <col min="13096" max="13096" width="13.21875" style="181" bestFit="1" customWidth="1"/>
    <col min="13097" max="13312" width="7.6640625" style="181"/>
    <col min="13313" max="13313" width="8.44140625" style="181" customWidth="1"/>
    <col min="13314" max="13314" width="52.5546875" style="181" customWidth="1"/>
    <col min="13315" max="13315" width="12.6640625" style="181" customWidth="1"/>
    <col min="13316" max="13316" width="12.77734375" style="181" customWidth="1"/>
    <col min="13317" max="13328" width="11" style="181" customWidth="1"/>
    <col min="13329" max="13351" width="0" style="181" hidden="1" customWidth="1"/>
    <col min="13352" max="13352" width="13.21875" style="181" bestFit="1" customWidth="1"/>
    <col min="13353" max="13568" width="7.6640625" style="181"/>
    <col min="13569" max="13569" width="8.44140625" style="181" customWidth="1"/>
    <col min="13570" max="13570" width="52.5546875" style="181" customWidth="1"/>
    <col min="13571" max="13571" width="12.6640625" style="181" customWidth="1"/>
    <col min="13572" max="13572" width="12.77734375" style="181" customWidth="1"/>
    <col min="13573" max="13584" width="11" style="181" customWidth="1"/>
    <col min="13585" max="13607" width="0" style="181" hidden="1" customWidth="1"/>
    <col min="13608" max="13608" width="13.21875" style="181" bestFit="1" customWidth="1"/>
    <col min="13609" max="13824" width="7.6640625" style="181"/>
    <col min="13825" max="13825" width="8.44140625" style="181" customWidth="1"/>
    <col min="13826" max="13826" width="52.5546875" style="181" customWidth="1"/>
    <col min="13827" max="13827" width="12.6640625" style="181" customWidth="1"/>
    <col min="13828" max="13828" width="12.77734375" style="181" customWidth="1"/>
    <col min="13829" max="13840" width="11" style="181" customWidth="1"/>
    <col min="13841" max="13863" width="0" style="181" hidden="1" customWidth="1"/>
    <col min="13864" max="13864" width="13.21875" style="181" bestFit="1" customWidth="1"/>
    <col min="13865" max="14080" width="7.6640625" style="181"/>
    <col min="14081" max="14081" width="8.44140625" style="181" customWidth="1"/>
    <col min="14082" max="14082" width="52.5546875" style="181" customWidth="1"/>
    <col min="14083" max="14083" width="12.6640625" style="181" customWidth="1"/>
    <col min="14084" max="14084" width="12.77734375" style="181" customWidth="1"/>
    <col min="14085" max="14096" width="11" style="181" customWidth="1"/>
    <col min="14097" max="14119" width="0" style="181" hidden="1" customWidth="1"/>
    <col min="14120" max="14120" width="13.21875" style="181" bestFit="1" customWidth="1"/>
    <col min="14121" max="14336" width="7.6640625" style="181"/>
    <col min="14337" max="14337" width="8.44140625" style="181" customWidth="1"/>
    <col min="14338" max="14338" width="52.5546875" style="181" customWidth="1"/>
    <col min="14339" max="14339" width="12.6640625" style="181" customWidth="1"/>
    <col min="14340" max="14340" width="12.77734375" style="181" customWidth="1"/>
    <col min="14341" max="14352" width="11" style="181" customWidth="1"/>
    <col min="14353" max="14375" width="0" style="181" hidden="1" customWidth="1"/>
    <col min="14376" max="14376" width="13.21875" style="181" bestFit="1" customWidth="1"/>
    <col min="14377" max="14592" width="7.6640625" style="181"/>
    <col min="14593" max="14593" width="8.44140625" style="181" customWidth="1"/>
    <col min="14594" max="14594" width="52.5546875" style="181" customWidth="1"/>
    <col min="14595" max="14595" width="12.6640625" style="181" customWidth="1"/>
    <col min="14596" max="14596" width="12.77734375" style="181" customWidth="1"/>
    <col min="14597" max="14608" width="11" style="181" customWidth="1"/>
    <col min="14609" max="14631" width="0" style="181" hidden="1" customWidth="1"/>
    <col min="14632" max="14632" width="13.21875" style="181" bestFit="1" customWidth="1"/>
    <col min="14633" max="14848" width="7.6640625" style="181"/>
    <col min="14849" max="14849" width="8.44140625" style="181" customWidth="1"/>
    <col min="14850" max="14850" width="52.5546875" style="181" customWidth="1"/>
    <col min="14851" max="14851" width="12.6640625" style="181" customWidth="1"/>
    <col min="14852" max="14852" width="12.77734375" style="181" customWidth="1"/>
    <col min="14853" max="14864" width="11" style="181" customWidth="1"/>
    <col min="14865" max="14887" width="0" style="181" hidden="1" customWidth="1"/>
    <col min="14888" max="14888" width="13.21875" style="181" bestFit="1" customWidth="1"/>
    <col min="14889" max="15104" width="7.6640625" style="181"/>
    <col min="15105" max="15105" width="8.44140625" style="181" customWidth="1"/>
    <col min="15106" max="15106" width="52.5546875" style="181" customWidth="1"/>
    <col min="15107" max="15107" width="12.6640625" style="181" customWidth="1"/>
    <col min="15108" max="15108" width="12.77734375" style="181" customWidth="1"/>
    <col min="15109" max="15120" width="11" style="181" customWidth="1"/>
    <col min="15121" max="15143" width="0" style="181" hidden="1" customWidth="1"/>
    <col min="15144" max="15144" width="13.21875" style="181" bestFit="1" customWidth="1"/>
    <col min="15145" max="15360" width="7.6640625" style="181"/>
    <col min="15361" max="15361" width="8.44140625" style="181" customWidth="1"/>
    <col min="15362" max="15362" width="52.5546875" style="181" customWidth="1"/>
    <col min="15363" max="15363" width="12.6640625" style="181" customWidth="1"/>
    <col min="15364" max="15364" width="12.77734375" style="181" customWidth="1"/>
    <col min="15365" max="15376" width="11" style="181" customWidth="1"/>
    <col min="15377" max="15399" width="0" style="181" hidden="1" customWidth="1"/>
    <col min="15400" max="15400" width="13.21875" style="181" bestFit="1" customWidth="1"/>
    <col min="15401" max="15616" width="7.6640625" style="181"/>
    <col min="15617" max="15617" width="8.44140625" style="181" customWidth="1"/>
    <col min="15618" max="15618" width="52.5546875" style="181" customWidth="1"/>
    <col min="15619" max="15619" width="12.6640625" style="181" customWidth="1"/>
    <col min="15620" max="15620" width="12.77734375" style="181" customWidth="1"/>
    <col min="15621" max="15632" width="11" style="181" customWidth="1"/>
    <col min="15633" max="15655" width="0" style="181" hidden="1" customWidth="1"/>
    <col min="15656" max="15656" width="13.21875" style="181" bestFit="1" customWidth="1"/>
    <col min="15657" max="15872" width="7.6640625" style="181"/>
    <col min="15873" max="15873" width="8.44140625" style="181" customWidth="1"/>
    <col min="15874" max="15874" width="52.5546875" style="181" customWidth="1"/>
    <col min="15875" max="15875" width="12.6640625" style="181" customWidth="1"/>
    <col min="15876" max="15876" width="12.77734375" style="181" customWidth="1"/>
    <col min="15877" max="15888" width="11" style="181" customWidth="1"/>
    <col min="15889" max="15911" width="0" style="181" hidden="1" customWidth="1"/>
    <col min="15912" max="15912" width="13.21875" style="181" bestFit="1" customWidth="1"/>
    <col min="15913" max="16128" width="7.6640625" style="181"/>
    <col min="16129" max="16129" width="8.44140625" style="181" customWidth="1"/>
    <col min="16130" max="16130" width="52.5546875" style="181" customWidth="1"/>
    <col min="16131" max="16131" width="12.6640625" style="181" customWidth="1"/>
    <col min="16132" max="16132" width="12.77734375" style="181" customWidth="1"/>
    <col min="16133" max="16144" width="11" style="181" customWidth="1"/>
    <col min="16145" max="16167" width="0" style="181" hidden="1" customWidth="1"/>
    <col min="16168" max="16168" width="13.21875" style="181" bestFit="1" customWidth="1"/>
    <col min="16169" max="16384" width="7.6640625" style="181"/>
  </cols>
  <sheetData>
    <row r="1" spans="1:41" ht="17.399999999999999">
      <c r="A1" s="179" t="s">
        <v>1738</v>
      </c>
      <c r="B1" s="26"/>
      <c r="C1" s="180"/>
      <c r="D1" s="180"/>
      <c r="E1" s="180"/>
      <c r="F1" s="180"/>
      <c r="G1" s="180"/>
      <c r="H1" s="26"/>
    </row>
    <row r="2" spans="1:41" s="182" customFormat="1" ht="17.399999999999999">
      <c r="A2" s="498" t="s">
        <v>1739</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3" spans="1:41" ht="15.6">
      <c r="A3" s="155"/>
      <c r="B3" s="155"/>
      <c r="C3" s="155"/>
      <c r="D3" s="155"/>
      <c r="M3" s="517" t="s">
        <v>1649</v>
      </c>
      <c r="N3" s="517"/>
      <c r="O3" s="517"/>
      <c r="P3" s="517"/>
      <c r="AJ3" s="517" t="s">
        <v>1649</v>
      </c>
      <c r="AK3" s="517"/>
      <c r="AL3" s="517"/>
      <c r="AM3" s="517"/>
    </row>
    <row r="4" spans="1:41" ht="15.6">
      <c r="A4" s="487" t="s">
        <v>490</v>
      </c>
      <c r="B4" s="510" t="s">
        <v>630</v>
      </c>
      <c r="C4" s="510" t="s">
        <v>1650</v>
      </c>
      <c r="D4" s="492" t="s">
        <v>632</v>
      </c>
      <c r="E4" s="487" t="s">
        <v>1740</v>
      </c>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row>
    <row r="5" spans="1:41" s="183" customFormat="1" ht="46.8">
      <c r="A5" s="487"/>
      <c r="B5" s="510"/>
      <c r="C5" s="511"/>
      <c r="D5" s="504"/>
      <c r="E5" s="49" t="s">
        <v>46</v>
      </c>
      <c r="F5" s="49" t="s">
        <v>175</v>
      </c>
      <c r="G5" s="49" t="s">
        <v>220</v>
      </c>
      <c r="H5" s="49" t="s">
        <v>290</v>
      </c>
      <c r="I5" s="49" t="s">
        <v>247</v>
      </c>
      <c r="J5" s="49" t="s">
        <v>289</v>
      </c>
      <c r="K5" s="49" t="s">
        <v>77</v>
      </c>
      <c r="L5" s="49" t="s">
        <v>232</v>
      </c>
      <c r="M5" s="49" t="s">
        <v>234</v>
      </c>
      <c r="N5" s="49" t="s">
        <v>236</v>
      </c>
      <c r="O5" s="49" t="s">
        <v>243</v>
      </c>
      <c r="P5" s="49" t="s">
        <v>285</v>
      </c>
      <c r="Q5" s="49" t="s">
        <v>1770</v>
      </c>
      <c r="R5" s="49" t="s">
        <v>1771</v>
      </c>
      <c r="S5" s="49" t="s">
        <v>1772</v>
      </c>
      <c r="T5" s="49" t="s">
        <v>1773</v>
      </c>
      <c r="U5" s="49" t="s">
        <v>1774</v>
      </c>
      <c r="V5" s="49" t="s">
        <v>1775</v>
      </c>
      <c r="W5" s="49" t="s">
        <v>1776</v>
      </c>
      <c r="X5" s="49" t="s">
        <v>1777</v>
      </c>
      <c r="Y5" s="49" t="s">
        <v>1778</v>
      </c>
      <c r="Z5" s="49" t="s">
        <v>1779</v>
      </c>
      <c r="AA5" s="49" t="s">
        <v>1780</v>
      </c>
      <c r="AB5" s="49" t="s">
        <v>1781</v>
      </c>
      <c r="AC5" s="49" t="s">
        <v>1782</v>
      </c>
      <c r="AD5" s="49" t="s">
        <v>1783</v>
      </c>
      <c r="AE5" s="49" t="s">
        <v>1784</v>
      </c>
      <c r="AF5" s="49" t="s">
        <v>1785</v>
      </c>
      <c r="AG5" s="49" t="s">
        <v>1786</v>
      </c>
      <c r="AH5" s="49" t="s">
        <v>1787</v>
      </c>
      <c r="AI5" s="49" t="s">
        <v>1788</v>
      </c>
      <c r="AJ5" s="49" t="s">
        <v>1789</v>
      </c>
      <c r="AK5" s="49" t="s">
        <v>1790</v>
      </c>
      <c r="AL5" s="49" t="s">
        <v>1791</v>
      </c>
      <c r="AM5" s="49" t="s">
        <v>1792</v>
      </c>
    </row>
    <row r="6" spans="1:41" s="187" customFormat="1" ht="12">
      <c r="A6" s="184" t="s">
        <v>1741</v>
      </c>
      <c r="B6" s="184" t="s">
        <v>1742</v>
      </c>
      <c r="C6" s="184" t="s">
        <v>1743</v>
      </c>
      <c r="D6" s="185" t="s">
        <v>1744</v>
      </c>
      <c r="E6" s="186" t="s">
        <v>1745</v>
      </c>
      <c r="F6" s="185" t="s">
        <v>1746</v>
      </c>
      <c r="G6" s="186" t="s">
        <v>1745</v>
      </c>
      <c r="H6" s="185" t="s">
        <v>1746</v>
      </c>
      <c r="I6" s="186" t="s">
        <v>1745</v>
      </c>
      <c r="J6" s="185" t="s">
        <v>1746</v>
      </c>
      <c r="K6" s="186" t="s">
        <v>1745</v>
      </c>
      <c r="L6" s="185" t="s">
        <v>1746</v>
      </c>
      <c r="M6" s="186" t="s">
        <v>1745</v>
      </c>
      <c r="N6" s="185" t="s">
        <v>1746</v>
      </c>
      <c r="O6" s="186" t="s">
        <v>1745</v>
      </c>
      <c r="P6" s="185" t="s">
        <v>1746</v>
      </c>
      <c r="Q6" s="186" t="s">
        <v>1745</v>
      </c>
      <c r="R6" s="185" t="s">
        <v>1746</v>
      </c>
      <c r="S6" s="186" t="s">
        <v>1745</v>
      </c>
      <c r="T6" s="185" t="s">
        <v>1746</v>
      </c>
      <c r="U6" s="186" t="s">
        <v>1745</v>
      </c>
      <c r="V6" s="185" t="s">
        <v>1746</v>
      </c>
      <c r="W6" s="186" t="s">
        <v>1745</v>
      </c>
      <c r="X6" s="185" t="s">
        <v>1746</v>
      </c>
      <c r="Y6" s="186" t="s">
        <v>1745</v>
      </c>
      <c r="Z6" s="185" t="s">
        <v>1746</v>
      </c>
      <c r="AA6" s="186" t="s">
        <v>1745</v>
      </c>
      <c r="AB6" s="185" t="s">
        <v>1746</v>
      </c>
      <c r="AC6" s="186" t="s">
        <v>1745</v>
      </c>
      <c r="AD6" s="185" t="s">
        <v>1746</v>
      </c>
      <c r="AE6" s="186" t="s">
        <v>1745</v>
      </c>
      <c r="AF6" s="185" t="s">
        <v>1746</v>
      </c>
      <c r="AG6" s="186" t="s">
        <v>1745</v>
      </c>
      <c r="AH6" s="185" t="s">
        <v>1746</v>
      </c>
      <c r="AI6" s="186" t="s">
        <v>1745</v>
      </c>
      <c r="AJ6" s="185" t="s">
        <v>1746</v>
      </c>
      <c r="AK6" s="186" t="s">
        <v>1745</v>
      </c>
      <c r="AL6" s="185" t="s">
        <v>1746</v>
      </c>
      <c r="AM6" s="186" t="s">
        <v>1745</v>
      </c>
    </row>
    <row r="7" spans="1:41" s="190" customFormat="1" ht="16.2">
      <c r="A7" s="136">
        <v>1</v>
      </c>
      <c r="B7" s="136" t="s">
        <v>633</v>
      </c>
      <c r="C7" s="135" t="s">
        <v>338</v>
      </c>
      <c r="D7" s="188">
        <v>202.84629999999999</v>
      </c>
      <c r="E7" s="188">
        <v>14.792499999999999</v>
      </c>
      <c r="F7" s="188">
        <v>54.264899999999997</v>
      </c>
      <c r="G7" s="188">
        <v>7.9723999999999995</v>
      </c>
      <c r="H7" s="188">
        <v>6.0659999999999998</v>
      </c>
      <c r="I7" s="188">
        <v>0.60000000000000009</v>
      </c>
      <c r="J7" s="188">
        <v>3.68</v>
      </c>
      <c r="K7" s="188">
        <v>40.285500000000006</v>
      </c>
      <c r="L7" s="188">
        <v>21.570000000000004</v>
      </c>
      <c r="M7" s="188">
        <v>21.184999999999999</v>
      </c>
      <c r="N7" s="188">
        <v>2.1349999999999998</v>
      </c>
      <c r="O7" s="188">
        <v>4.5949999999999998</v>
      </c>
      <c r="P7" s="188">
        <v>25.7</v>
      </c>
      <c r="Q7" s="189">
        <v>0</v>
      </c>
      <c r="R7" s="189">
        <v>0</v>
      </c>
      <c r="S7" s="189">
        <v>0</v>
      </c>
      <c r="T7" s="189">
        <v>0</v>
      </c>
      <c r="U7" s="189">
        <v>0</v>
      </c>
      <c r="V7" s="189">
        <v>0</v>
      </c>
      <c r="W7" s="189">
        <v>0</v>
      </c>
      <c r="X7" s="189">
        <v>0</v>
      </c>
      <c r="Y7" s="189">
        <v>0</v>
      </c>
      <c r="Z7" s="189">
        <v>0</v>
      </c>
      <c r="AA7" s="189">
        <v>0</v>
      </c>
      <c r="AB7" s="189">
        <v>0</v>
      </c>
      <c r="AC7" s="189">
        <v>0</v>
      </c>
      <c r="AD7" s="189">
        <v>0</v>
      </c>
      <c r="AE7" s="189">
        <v>0</v>
      </c>
      <c r="AF7" s="189">
        <v>0</v>
      </c>
      <c r="AG7" s="189">
        <v>0</v>
      </c>
      <c r="AH7" s="189">
        <v>0</v>
      </c>
      <c r="AI7" s="189">
        <v>0</v>
      </c>
      <c r="AJ7" s="189">
        <v>0</v>
      </c>
      <c r="AK7" s="189">
        <v>0</v>
      </c>
      <c r="AL7" s="189">
        <v>0</v>
      </c>
      <c r="AM7" s="189">
        <v>0</v>
      </c>
      <c r="AO7" s="191"/>
    </row>
    <row r="8" spans="1:41" s="194" customFormat="1" ht="16.2">
      <c r="A8" s="126"/>
      <c r="B8" s="126" t="s">
        <v>634</v>
      </c>
      <c r="C8" s="125"/>
      <c r="D8" s="188"/>
      <c r="E8" s="192"/>
      <c r="F8" s="192"/>
      <c r="G8" s="192"/>
      <c r="H8" s="192"/>
      <c r="I8" s="192"/>
      <c r="J8" s="192"/>
      <c r="K8" s="192"/>
      <c r="L8" s="192"/>
      <c r="M8" s="192"/>
      <c r="N8" s="192"/>
      <c r="O8" s="192"/>
      <c r="P8" s="192"/>
      <c r="Q8" s="193"/>
      <c r="R8" s="193"/>
      <c r="S8" s="193"/>
      <c r="T8" s="193"/>
      <c r="U8" s="193"/>
      <c r="V8" s="193"/>
      <c r="W8" s="193"/>
      <c r="X8" s="193"/>
      <c r="Y8" s="193"/>
      <c r="Z8" s="193"/>
      <c r="AA8" s="193"/>
      <c r="AB8" s="193"/>
      <c r="AC8" s="193"/>
      <c r="AD8" s="193"/>
      <c r="AE8" s="193"/>
      <c r="AF8" s="193"/>
      <c r="AG8" s="193"/>
      <c r="AH8" s="193"/>
      <c r="AI8" s="193"/>
      <c r="AJ8" s="193"/>
      <c r="AK8" s="193"/>
      <c r="AL8" s="193"/>
      <c r="AM8" s="193"/>
      <c r="AO8" s="191"/>
    </row>
    <row r="9" spans="1:41" ht="15.6">
      <c r="A9" s="195" t="s">
        <v>34</v>
      </c>
      <c r="B9" s="195" t="s">
        <v>1793</v>
      </c>
      <c r="C9" s="36" t="s">
        <v>636</v>
      </c>
      <c r="D9" s="33">
        <v>44.837499999999999</v>
      </c>
      <c r="E9" s="37">
        <v>4.9300000000000006</v>
      </c>
      <c r="F9" s="37">
        <v>20.384799999999998</v>
      </c>
      <c r="G9" s="37">
        <v>5.3174000000000001</v>
      </c>
      <c r="H9" s="37">
        <v>0.251</v>
      </c>
      <c r="I9" s="37">
        <v>0.05</v>
      </c>
      <c r="J9" s="37">
        <v>1.32</v>
      </c>
      <c r="K9" s="37">
        <v>4.6642999999999999</v>
      </c>
      <c r="L9" s="37">
        <v>3.91</v>
      </c>
      <c r="M9" s="37">
        <v>2.5</v>
      </c>
      <c r="N9" s="37">
        <v>0.65</v>
      </c>
      <c r="O9" s="37">
        <v>0.8600000000000001</v>
      </c>
      <c r="P9" s="37">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0</v>
      </c>
      <c r="AM9" s="38">
        <v>0</v>
      </c>
      <c r="AO9" s="191"/>
    </row>
    <row r="10" spans="1:41" s="194" customFormat="1" ht="15.6">
      <c r="A10" s="126">
        <v>0</v>
      </c>
      <c r="B10" s="126" t="s">
        <v>637</v>
      </c>
      <c r="C10" s="125" t="s">
        <v>4</v>
      </c>
      <c r="D10" s="33">
        <v>33.759299999999996</v>
      </c>
      <c r="E10" s="192">
        <v>4.66</v>
      </c>
      <c r="F10" s="192">
        <v>16.4206</v>
      </c>
      <c r="G10" s="192">
        <v>5.2324000000000002</v>
      </c>
      <c r="H10" s="192">
        <v>0.22</v>
      </c>
      <c r="I10" s="192">
        <v>0.02</v>
      </c>
      <c r="J10" s="192">
        <v>1.32</v>
      </c>
      <c r="K10" s="192">
        <v>2.2662999999999998</v>
      </c>
      <c r="L10" s="192">
        <v>0.99</v>
      </c>
      <c r="M10" s="192">
        <v>1.43</v>
      </c>
      <c r="N10" s="192">
        <v>0.62</v>
      </c>
      <c r="O10" s="192">
        <v>0.58000000000000007</v>
      </c>
      <c r="P10" s="192">
        <v>0</v>
      </c>
      <c r="Q10" s="193">
        <v>0</v>
      </c>
      <c r="R10" s="193">
        <v>0</v>
      </c>
      <c r="S10" s="193">
        <v>0</v>
      </c>
      <c r="T10" s="193">
        <v>0</v>
      </c>
      <c r="U10" s="193">
        <v>0</v>
      </c>
      <c r="V10" s="193">
        <v>0</v>
      </c>
      <c r="W10" s="193">
        <v>0</v>
      </c>
      <c r="X10" s="193">
        <v>0</v>
      </c>
      <c r="Y10" s="193">
        <v>0</v>
      </c>
      <c r="Z10" s="193">
        <v>0</v>
      </c>
      <c r="AA10" s="193">
        <v>0</v>
      </c>
      <c r="AB10" s="193">
        <v>0</v>
      </c>
      <c r="AC10" s="193">
        <v>0</v>
      </c>
      <c r="AD10" s="193">
        <v>0</v>
      </c>
      <c r="AE10" s="193">
        <v>0</v>
      </c>
      <c r="AF10" s="193">
        <v>0</v>
      </c>
      <c r="AG10" s="193">
        <v>0</v>
      </c>
      <c r="AH10" s="193">
        <v>0</v>
      </c>
      <c r="AI10" s="193">
        <v>0</v>
      </c>
      <c r="AJ10" s="193">
        <v>0</v>
      </c>
      <c r="AK10" s="193">
        <v>0</v>
      </c>
      <c r="AL10" s="193">
        <v>0</v>
      </c>
      <c r="AM10" s="193">
        <v>0</v>
      </c>
      <c r="AO10" s="191"/>
    </row>
    <row r="11" spans="1:41" ht="15.6">
      <c r="A11" s="195" t="s">
        <v>37</v>
      </c>
      <c r="B11" s="195" t="s">
        <v>732</v>
      </c>
      <c r="C11" s="36" t="s">
        <v>7</v>
      </c>
      <c r="D11" s="33">
        <v>87.990099999999998</v>
      </c>
      <c r="E11" s="37">
        <v>4.2800000000000011</v>
      </c>
      <c r="F11" s="37">
        <v>22.065999999999999</v>
      </c>
      <c r="G11" s="37">
        <v>1.59</v>
      </c>
      <c r="H11" s="37">
        <v>3.1929999999999996</v>
      </c>
      <c r="I11" s="37">
        <v>0.5</v>
      </c>
      <c r="J11" s="37">
        <v>2.1859999999999999</v>
      </c>
      <c r="K11" s="37">
        <v>16.880100000000002</v>
      </c>
      <c r="L11" s="37">
        <v>4.8200000000000012</v>
      </c>
      <c r="M11" s="37">
        <v>5.3849999999999989</v>
      </c>
      <c r="N11" s="37">
        <v>0.41499999999999998</v>
      </c>
      <c r="O11" s="37">
        <v>0.97499999999999998</v>
      </c>
      <c r="P11" s="37">
        <v>25.7</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0</v>
      </c>
      <c r="AM11" s="38">
        <v>0</v>
      </c>
      <c r="AO11" s="191"/>
    </row>
    <row r="12" spans="1:41" ht="15.6">
      <c r="A12" s="195" t="s">
        <v>38</v>
      </c>
      <c r="B12" s="195" t="s">
        <v>49</v>
      </c>
      <c r="C12" s="36" t="s">
        <v>8</v>
      </c>
      <c r="D12" s="33">
        <v>18.113199999999999</v>
      </c>
      <c r="E12" s="37">
        <v>0.92249999999999988</v>
      </c>
      <c r="F12" s="37">
        <v>4.6365000000000007</v>
      </c>
      <c r="G12" s="37">
        <v>0.21500000000000002</v>
      </c>
      <c r="H12" s="37">
        <v>1.9999999999999997E-2</v>
      </c>
      <c r="I12" s="37">
        <v>0.02</v>
      </c>
      <c r="J12" s="37">
        <v>0.114</v>
      </c>
      <c r="K12" s="37">
        <v>9.0752000000000006</v>
      </c>
      <c r="L12" s="37">
        <v>0.98</v>
      </c>
      <c r="M12" s="37">
        <v>0.71000000000000008</v>
      </c>
      <c r="N12" s="37">
        <v>0.6100000000000001</v>
      </c>
      <c r="O12" s="37">
        <v>0.81</v>
      </c>
      <c r="P12" s="37">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8">
        <v>0</v>
      </c>
      <c r="AL12" s="38">
        <v>0</v>
      </c>
      <c r="AM12" s="38">
        <v>0</v>
      </c>
      <c r="AO12" s="191"/>
    </row>
    <row r="13" spans="1:41" ht="15.6">
      <c r="A13" s="195" t="s">
        <v>40</v>
      </c>
      <c r="B13" s="195" t="s">
        <v>50</v>
      </c>
      <c r="C13" s="36" t="s">
        <v>9</v>
      </c>
      <c r="D13" s="33">
        <v>24.529999999999998</v>
      </c>
      <c r="E13" s="37">
        <v>0</v>
      </c>
      <c r="F13" s="37">
        <v>4.3099999999999996</v>
      </c>
      <c r="G13" s="37">
        <v>0</v>
      </c>
      <c r="H13" s="37">
        <v>0</v>
      </c>
      <c r="I13" s="37">
        <v>0</v>
      </c>
      <c r="J13" s="37">
        <v>0</v>
      </c>
      <c r="K13" s="37">
        <v>0.61</v>
      </c>
      <c r="L13" s="37">
        <v>10</v>
      </c>
      <c r="M13" s="37">
        <v>9.59</v>
      </c>
      <c r="N13" s="37">
        <v>0.02</v>
      </c>
      <c r="O13" s="37">
        <v>0</v>
      </c>
      <c r="P13" s="37">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O13" s="191"/>
    </row>
    <row r="14" spans="1:41" s="183" customFormat="1" ht="15.6">
      <c r="A14" s="195" t="s">
        <v>196</v>
      </c>
      <c r="B14" s="195" t="s">
        <v>638</v>
      </c>
      <c r="C14" s="36" t="s">
        <v>639</v>
      </c>
      <c r="D14" s="33">
        <v>0</v>
      </c>
      <c r="E14" s="37">
        <v>0</v>
      </c>
      <c r="F14" s="37">
        <v>0</v>
      </c>
      <c r="G14" s="37">
        <v>0</v>
      </c>
      <c r="H14" s="37">
        <v>0</v>
      </c>
      <c r="I14" s="37">
        <v>0</v>
      </c>
      <c r="J14" s="37">
        <v>0</v>
      </c>
      <c r="K14" s="37">
        <v>0</v>
      </c>
      <c r="L14" s="37">
        <v>0</v>
      </c>
      <c r="M14" s="37">
        <v>0</v>
      </c>
      <c r="N14" s="37">
        <v>0</v>
      </c>
      <c r="O14" s="37">
        <v>0</v>
      </c>
      <c r="P14" s="37">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c r="AO14" s="191"/>
    </row>
    <row r="15" spans="1:41" ht="15.6">
      <c r="A15" s="195" t="s">
        <v>41</v>
      </c>
      <c r="B15" s="195" t="s">
        <v>53</v>
      </c>
      <c r="C15" s="36" t="s">
        <v>10</v>
      </c>
      <c r="D15" s="33">
        <v>24.302</v>
      </c>
      <c r="E15" s="37">
        <v>3.79</v>
      </c>
      <c r="F15" s="37">
        <v>2.58</v>
      </c>
      <c r="G15" s="37">
        <v>0.59</v>
      </c>
      <c r="H15" s="37">
        <v>2.5620000000000003</v>
      </c>
      <c r="I15" s="37">
        <v>0</v>
      </c>
      <c r="J15" s="37">
        <v>2.0000000000000004E-2</v>
      </c>
      <c r="K15" s="37">
        <v>7.71</v>
      </c>
      <c r="L15" s="37">
        <v>1.69</v>
      </c>
      <c r="M15" s="37">
        <v>3</v>
      </c>
      <c r="N15" s="37">
        <v>0.42999999999999994</v>
      </c>
      <c r="O15" s="37">
        <v>1.93</v>
      </c>
      <c r="P15" s="37">
        <v>0</v>
      </c>
      <c r="Q15" s="38">
        <v>0</v>
      </c>
      <c r="R15" s="38">
        <v>0</v>
      </c>
      <c r="S15" s="38">
        <v>0</v>
      </c>
      <c r="T15" s="38">
        <v>0</v>
      </c>
      <c r="U15" s="38">
        <v>0</v>
      </c>
      <c r="V15" s="38">
        <v>0</v>
      </c>
      <c r="W15" s="38">
        <v>0</v>
      </c>
      <c r="X15" s="38">
        <v>0</v>
      </c>
      <c r="Y15" s="38">
        <v>0</v>
      </c>
      <c r="Z15" s="38">
        <v>0</v>
      </c>
      <c r="AA15" s="38">
        <v>0</v>
      </c>
      <c r="AB15" s="38">
        <v>0</v>
      </c>
      <c r="AC15" s="38">
        <v>0</v>
      </c>
      <c r="AD15" s="38">
        <v>0</v>
      </c>
      <c r="AE15" s="38">
        <v>0</v>
      </c>
      <c r="AF15" s="38">
        <v>0</v>
      </c>
      <c r="AG15" s="38">
        <v>0</v>
      </c>
      <c r="AH15" s="38">
        <v>0</v>
      </c>
      <c r="AI15" s="38">
        <v>0</v>
      </c>
      <c r="AJ15" s="38">
        <v>0</v>
      </c>
      <c r="AK15" s="38">
        <v>0</v>
      </c>
      <c r="AL15" s="38">
        <v>0</v>
      </c>
      <c r="AM15" s="38">
        <v>0</v>
      </c>
      <c r="AO15" s="191"/>
    </row>
    <row r="16" spans="1:41" s="194" customFormat="1" ht="15.6">
      <c r="A16" s="126">
        <v>0</v>
      </c>
      <c r="B16" s="126" t="s">
        <v>1808</v>
      </c>
      <c r="C16" s="125" t="s">
        <v>641</v>
      </c>
      <c r="D16" s="33">
        <v>0</v>
      </c>
      <c r="E16" s="192">
        <v>0</v>
      </c>
      <c r="F16" s="192">
        <v>0</v>
      </c>
      <c r="G16" s="192">
        <v>0</v>
      </c>
      <c r="H16" s="192">
        <v>0</v>
      </c>
      <c r="I16" s="192">
        <v>0</v>
      </c>
      <c r="J16" s="192">
        <v>0</v>
      </c>
      <c r="K16" s="192">
        <v>0</v>
      </c>
      <c r="L16" s="192">
        <v>0</v>
      </c>
      <c r="M16" s="192">
        <v>0</v>
      </c>
      <c r="N16" s="192">
        <v>0</v>
      </c>
      <c r="O16" s="192">
        <v>0</v>
      </c>
      <c r="P16" s="192">
        <v>0</v>
      </c>
      <c r="Q16" s="193">
        <v>0</v>
      </c>
      <c r="R16" s="193">
        <v>0</v>
      </c>
      <c r="S16" s="193">
        <v>0</v>
      </c>
      <c r="T16" s="193">
        <v>0</v>
      </c>
      <c r="U16" s="193">
        <v>0</v>
      </c>
      <c r="V16" s="193">
        <v>0</v>
      </c>
      <c r="W16" s="193">
        <v>0</v>
      </c>
      <c r="X16" s="193">
        <v>0</v>
      </c>
      <c r="Y16" s="193">
        <v>0</v>
      </c>
      <c r="Z16" s="193">
        <v>0</v>
      </c>
      <c r="AA16" s="193">
        <v>0</v>
      </c>
      <c r="AB16" s="193">
        <v>0</v>
      </c>
      <c r="AC16" s="193">
        <v>0</v>
      </c>
      <c r="AD16" s="193">
        <v>0</v>
      </c>
      <c r="AE16" s="193">
        <v>0</v>
      </c>
      <c r="AF16" s="193">
        <v>0</v>
      </c>
      <c r="AG16" s="193">
        <v>0</v>
      </c>
      <c r="AH16" s="193">
        <v>0</v>
      </c>
      <c r="AI16" s="193">
        <v>0</v>
      </c>
      <c r="AJ16" s="193">
        <v>0</v>
      </c>
      <c r="AK16" s="193">
        <v>0</v>
      </c>
      <c r="AL16" s="193">
        <v>0</v>
      </c>
      <c r="AM16" s="193">
        <v>0</v>
      </c>
      <c r="AO16" s="191"/>
    </row>
    <row r="17" spans="1:41" ht="15.6">
      <c r="A17" s="195" t="s">
        <v>298</v>
      </c>
      <c r="B17" s="195" t="s">
        <v>733</v>
      </c>
      <c r="C17" s="36" t="s">
        <v>11</v>
      </c>
      <c r="D17" s="33">
        <v>3.0734999999999997</v>
      </c>
      <c r="E17" s="37">
        <v>0.86999999999999988</v>
      </c>
      <c r="F17" s="37">
        <v>0.28759999999999997</v>
      </c>
      <c r="G17" s="37">
        <v>0.26</v>
      </c>
      <c r="H17" s="37">
        <v>0.04</v>
      </c>
      <c r="I17" s="37">
        <v>3.0000000000000002E-2</v>
      </c>
      <c r="J17" s="37">
        <v>3.9999999999999994E-2</v>
      </c>
      <c r="K17" s="37">
        <v>1.3459000000000001</v>
      </c>
      <c r="L17" s="37">
        <v>0.17000000000000004</v>
      </c>
      <c r="M17" s="37">
        <v>0</v>
      </c>
      <c r="N17" s="37">
        <v>0.01</v>
      </c>
      <c r="O17" s="37">
        <v>0.02</v>
      </c>
      <c r="P17" s="37">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0</v>
      </c>
      <c r="AO17" s="191"/>
    </row>
    <row r="18" spans="1:41" ht="15.6">
      <c r="A18" s="195" t="s">
        <v>309</v>
      </c>
      <c r="B18" s="195" t="s">
        <v>1669</v>
      </c>
      <c r="C18" s="36" t="s">
        <v>1670</v>
      </c>
      <c r="D18" s="33">
        <v>0</v>
      </c>
      <c r="E18" s="37">
        <v>0</v>
      </c>
      <c r="F18" s="37">
        <v>0</v>
      </c>
      <c r="G18" s="37">
        <v>0</v>
      </c>
      <c r="H18" s="37">
        <v>0</v>
      </c>
      <c r="I18" s="37">
        <v>0</v>
      </c>
      <c r="J18" s="37">
        <v>0</v>
      </c>
      <c r="K18" s="37">
        <v>0</v>
      </c>
      <c r="L18" s="37">
        <v>0</v>
      </c>
      <c r="M18" s="37">
        <v>0</v>
      </c>
      <c r="N18" s="37">
        <v>0</v>
      </c>
      <c r="O18" s="37">
        <v>0</v>
      </c>
      <c r="P18" s="37">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O18" s="191"/>
    </row>
    <row r="19" spans="1:41" ht="15.6">
      <c r="A19" s="195" t="s">
        <v>311</v>
      </c>
      <c r="B19" s="195" t="s">
        <v>57</v>
      </c>
      <c r="C19" s="36" t="s">
        <v>12</v>
      </c>
      <c r="D19" s="33">
        <v>0</v>
      </c>
      <c r="E19" s="37">
        <v>0</v>
      </c>
      <c r="F19" s="37">
        <v>0</v>
      </c>
      <c r="G19" s="37">
        <v>0</v>
      </c>
      <c r="H19" s="37">
        <v>0</v>
      </c>
      <c r="I19" s="37">
        <v>0</v>
      </c>
      <c r="J19" s="37">
        <v>0</v>
      </c>
      <c r="K19" s="37">
        <v>0</v>
      </c>
      <c r="L19" s="37">
        <v>0</v>
      </c>
      <c r="M19" s="37">
        <v>0</v>
      </c>
      <c r="N19" s="37">
        <v>0</v>
      </c>
      <c r="O19" s="37">
        <v>0</v>
      </c>
      <c r="P19" s="37">
        <v>0</v>
      </c>
      <c r="Q19" s="38">
        <v>0</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38">
        <v>0</v>
      </c>
      <c r="AM19" s="38">
        <v>0</v>
      </c>
      <c r="AO19" s="191"/>
    </row>
    <row r="20" spans="1:41" s="190" customFormat="1" ht="16.2">
      <c r="A20" s="136">
        <v>2</v>
      </c>
      <c r="B20" s="136" t="s">
        <v>642</v>
      </c>
      <c r="C20" s="135" t="s">
        <v>643</v>
      </c>
      <c r="D20" s="33">
        <v>56.086899999999993</v>
      </c>
      <c r="E20" s="196">
        <v>4.32</v>
      </c>
      <c r="F20" s="196">
        <v>10.5335</v>
      </c>
      <c r="G20" s="196">
        <v>2.0125000000000002</v>
      </c>
      <c r="H20" s="196">
        <v>1.6639999999999999</v>
      </c>
      <c r="I20" s="196">
        <v>0.10099999999999999</v>
      </c>
      <c r="J20" s="196">
        <v>1.71</v>
      </c>
      <c r="K20" s="196">
        <v>7.4044999999999996</v>
      </c>
      <c r="L20" s="196">
        <v>6.8588999999999993</v>
      </c>
      <c r="M20" s="196">
        <v>2.8824999999999998</v>
      </c>
      <c r="N20" s="196">
        <v>0.33000000000000007</v>
      </c>
      <c r="O20" s="196">
        <v>0.22999999999999998</v>
      </c>
      <c r="P20" s="196">
        <v>18.04</v>
      </c>
      <c r="Q20" s="197">
        <v>0</v>
      </c>
      <c r="R20" s="197">
        <v>0</v>
      </c>
      <c r="S20" s="197">
        <v>0</v>
      </c>
      <c r="T20" s="197">
        <v>0</v>
      </c>
      <c r="U20" s="197">
        <v>0</v>
      </c>
      <c r="V20" s="197">
        <v>0</v>
      </c>
      <c r="W20" s="197">
        <v>0</v>
      </c>
      <c r="X20" s="197">
        <v>0</v>
      </c>
      <c r="Y20" s="197">
        <v>0</v>
      </c>
      <c r="Z20" s="197">
        <v>0</v>
      </c>
      <c r="AA20" s="197">
        <v>0</v>
      </c>
      <c r="AB20" s="197">
        <v>0</v>
      </c>
      <c r="AC20" s="197">
        <v>0</v>
      </c>
      <c r="AD20" s="197">
        <v>0</v>
      </c>
      <c r="AE20" s="197">
        <v>0</v>
      </c>
      <c r="AF20" s="197">
        <v>0</v>
      </c>
      <c r="AG20" s="197">
        <v>0</v>
      </c>
      <c r="AH20" s="197">
        <v>0</v>
      </c>
      <c r="AI20" s="197">
        <v>0</v>
      </c>
      <c r="AJ20" s="197">
        <v>0</v>
      </c>
      <c r="AK20" s="197">
        <v>0</v>
      </c>
      <c r="AL20" s="197">
        <v>0</v>
      </c>
      <c r="AM20" s="197">
        <v>0</v>
      </c>
      <c r="AO20" s="191"/>
    </row>
    <row r="21" spans="1:41" s="194" customFormat="1" ht="16.2">
      <c r="A21" s="126"/>
      <c r="B21" s="126" t="s">
        <v>634</v>
      </c>
      <c r="C21" s="125"/>
      <c r="D21" s="196"/>
      <c r="E21" s="198"/>
      <c r="F21" s="198"/>
      <c r="G21" s="198"/>
      <c r="H21" s="198"/>
      <c r="I21" s="198"/>
      <c r="J21" s="198"/>
      <c r="K21" s="198"/>
      <c r="L21" s="198"/>
      <c r="M21" s="198"/>
      <c r="N21" s="198"/>
      <c r="O21" s="198"/>
      <c r="P21" s="198"/>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O21" s="191"/>
    </row>
    <row r="22" spans="1:41" ht="15.6">
      <c r="A22" s="195" t="s">
        <v>43</v>
      </c>
      <c r="B22" s="195" t="s">
        <v>644</v>
      </c>
      <c r="C22" s="36" t="s">
        <v>13</v>
      </c>
      <c r="D22" s="200">
        <v>0</v>
      </c>
      <c r="E22" s="201">
        <v>0</v>
      </c>
      <c r="F22" s="201">
        <v>0</v>
      </c>
      <c r="G22" s="201">
        <v>0</v>
      </c>
      <c r="H22" s="201">
        <v>0</v>
      </c>
      <c r="I22" s="201">
        <v>0</v>
      </c>
      <c r="J22" s="201">
        <v>0</v>
      </c>
      <c r="K22" s="201">
        <v>0</v>
      </c>
      <c r="L22" s="201">
        <v>0</v>
      </c>
      <c r="M22" s="201">
        <v>0</v>
      </c>
      <c r="N22" s="201">
        <v>0</v>
      </c>
      <c r="O22" s="201">
        <v>0</v>
      </c>
      <c r="P22" s="201">
        <v>0</v>
      </c>
      <c r="Q22" s="202">
        <v>0</v>
      </c>
      <c r="R22" s="202">
        <v>0</v>
      </c>
      <c r="S22" s="202">
        <v>0</v>
      </c>
      <c r="T22" s="202">
        <v>0</v>
      </c>
      <c r="U22" s="202">
        <v>0</v>
      </c>
      <c r="V22" s="202">
        <v>0</v>
      </c>
      <c r="W22" s="202">
        <v>0</v>
      </c>
      <c r="X22" s="202">
        <v>0</v>
      </c>
      <c r="Y22" s="202">
        <v>0</v>
      </c>
      <c r="Z22" s="202">
        <v>0</v>
      </c>
      <c r="AA22" s="202">
        <v>0</v>
      </c>
      <c r="AB22" s="202">
        <v>0</v>
      </c>
      <c r="AC22" s="202">
        <v>0</v>
      </c>
      <c r="AD22" s="202">
        <v>0</v>
      </c>
      <c r="AE22" s="202">
        <v>0</v>
      </c>
      <c r="AF22" s="202">
        <v>0</v>
      </c>
      <c r="AG22" s="202">
        <v>0</v>
      </c>
      <c r="AH22" s="202">
        <v>0</v>
      </c>
      <c r="AI22" s="202">
        <v>0</v>
      </c>
      <c r="AJ22" s="202">
        <v>0</v>
      </c>
      <c r="AK22" s="202">
        <v>0</v>
      </c>
      <c r="AL22" s="202">
        <v>0</v>
      </c>
      <c r="AM22" s="202">
        <v>0</v>
      </c>
      <c r="AO22" s="191"/>
    </row>
    <row r="23" spans="1:41" ht="15.6">
      <c r="A23" s="195" t="s">
        <v>45</v>
      </c>
      <c r="B23" s="195" t="s">
        <v>645</v>
      </c>
      <c r="C23" s="36" t="s">
        <v>14</v>
      </c>
      <c r="D23" s="200">
        <v>0</v>
      </c>
      <c r="E23" s="201">
        <v>0</v>
      </c>
      <c r="F23" s="201">
        <v>0</v>
      </c>
      <c r="G23" s="201">
        <v>0</v>
      </c>
      <c r="H23" s="201">
        <v>0</v>
      </c>
      <c r="I23" s="201">
        <v>0</v>
      </c>
      <c r="J23" s="201">
        <v>0</v>
      </c>
      <c r="K23" s="201">
        <v>0</v>
      </c>
      <c r="L23" s="201">
        <v>0</v>
      </c>
      <c r="M23" s="201">
        <v>0</v>
      </c>
      <c r="N23" s="201">
        <v>0</v>
      </c>
      <c r="O23" s="201">
        <v>0</v>
      </c>
      <c r="P23" s="201">
        <v>0</v>
      </c>
      <c r="Q23" s="202">
        <v>0</v>
      </c>
      <c r="R23" s="202">
        <v>0</v>
      </c>
      <c r="S23" s="202">
        <v>0</v>
      </c>
      <c r="T23" s="202">
        <v>0</v>
      </c>
      <c r="U23" s="202">
        <v>0</v>
      </c>
      <c r="V23" s="202">
        <v>0</v>
      </c>
      <c r="W23" s="202">
        <v>0</v>
      </c>
      <c r="X23" s="202">
        <v>0</v>
      </c>
      <c r="Y23" s="202">
        <v>0</v>
      </c>
      <c r="Z23" s="202">
        <v>0</v>
      </c>
      <c r="AA23" s="202">
        <v>0</v>
      </c>
      <c r="AB23" s="202">
        <v>0</v>
      </c>
      <c r="AC23" s="202">
        <v>0</v>
      </c>
      <c r="AD23" s="202">
        <v>0</v>
      </c>
      <c r="AE23" s="202">
        <v>0</v>
      </c>
      <c r="AF23" s="202">
        <v>0</v>
      </c>
      <c r="AG23" s="202">
        <v>0</v>
      </c>
      <c r="AH23" s="202">
        <v>0</v>
      </c>
      <c r="AI23" s="202">
        <v>0</v>
      </c>
      <c r="AJ23" s="202">
        <v>0</v>
      </c>
      <c r="AK23" s="202">
        <v>0</v>
      </c>
      <c r="AL23" s="202">
        <v>0</v>
      </c>
      <c r="AM23" s="202">
        <v>0</v>
      </c>
      <c r="AO23" s="191"/>
    </row>
    <row r="24" spans="1:41" ht="15.6">
      <c r="A24" s="195" t="s">
        <v>47</v>
      </c>
      <c r="B24" s="195" t="s">
        <v>646</v>
      </c>
      <c r="C24" s="36" t="s">
        <v>647</v>
      </c>
      <c r="D24" s="200">
        <v>0</v>
      </c>
      <c r="E24" s="201">
        <v>0</v>
      </c>
      <c r="F24" s="201">
        <v>0</v>
      </c>
      <c r="G24" s="201">
        <v>0</v>
      </c>
      <c r="H24" s="201">
        <v>0</v>
      </c>
      <c r="I24" s="201">
        <v>0</v>
      </c>
      <c r="J24" s="201">
        <v>0</v>
      </c>
      <c r="K24" s="201">
        <v>0</v>
      </c>
      <c r="L24" s="201">
        <v>0</v>
      </c>
      <c r="M24" s="201">
        <v>0</v>
      </c>
      <c r="N24" s="201">
        <v>0</v>
      </c>
      <c r="O24" s="201">
        <v>0</v>
      </c>
      <c r="P24" s="201">
        <v>0</v>
      </c>
      <c r="Q24" s="202">
        <v>0</v>
      </c>
      <c r="R24" s="202">
        <v>0</v>
      </c>
      <c r="S24" s="202">
        <v>0</v>
      </c>
      <c r="T24" s="202">
        <v>0</v>
      </c>
      <c r="U24" s="202">
        <v>0</v>
      </c>
      <c r="V24" s="202">
        <v>0</v>
      </c>
      <c r="W24" s="202">
        <v>0</v>
      </c>
      <c r="X24" s="202">
        <v>0</v>
      </c>
      <c r="Y24" s="202">
        <v>0</v>
      </c>
      <c r="Z24" s="202">
        <v>0</v>
      </c>
      <c r="AA24" s="202">
        <v>0</v>
      </c>
      <c r="AB24" s="202">
        <v>0</v>
      </c>
      <c r="AC24" s="202">
        <v>0</v>
      </c>
      <c r="AD24" s="202">
        <v>0</v>
      </c>
      <c r="AE24" s="202">
        <v>0</v>
      </c>
      <c r="AF24" s="202">
        <v>0</v>
      </c>
      <c r="AG24" s="202">
        <v>0</v>
      </c>
      <c r="AH24" s="202">
        <v>0</v>
      </c>
      <c r="AI24" s="202">
        <v>0</v>
      </c>
      <c r="AJ24" s="202">
        <v>0</v>
      </c>
      <c r="AK24" s="202">
        <v>0</v>
      </c>
      <c r="AL24" s="202">
        <v>0</v>
      </c>
      <c r="AM24" s="202">
        <v>0</v>
      </c>
      <c r="AO24" s="191"/>
    </row>
    <row r="25" spans="1:41" ht="15.6">
      <c r="A25" s="195" t="s">
        <v>48</v>
      </c>
      <c r="B25" s="195" t="s">
        <v>61</v>
      </c>
      <c r="C25" s="36" t="s">
        <v>60</v>
      </c>
      <c r="D25" s="200">
        <v>0</v>
      </c>
      <c r="E25" s="201">
        <v>0</v>
      </c>
      <c r="F25" s="201">
        <v>0</v>
      </c>
      <c r="G25" s="201">
        <v>0</v>
      </c>
      <c r="H25" s="201">
        <v>0</v>
      </c>
      <c r="I25" s="201">
        <v>0</v>
      </c>
      <c r="J25" s="201">
        <v>0</v>
      </c>
      <c r="K25" s="201">
        <v>0</v>
      </c>
      <c r="L25" s="201">
        <v>0</v>
      </c>
      <c r="M25" s="201">
        <v>0</v>
      </c>
      <c r="N25" s="201">
        <v>0</v>
      </c>
      <c r="O25" s="201">
        <v>0</v>
      </c>
      <c r="P25" s="201">
        <v>0</v>
      </c>
      <c r="Q25" s="202">
        <v>0</v>
      </c>
      <c r="R25" s="202">
        <v>0</v>
      </c>
      <c r="S25" s="202">
        <v>0</v>
      </c>
      <c r="T25" s="202">
        <v>0</v>
      </c>
      <c r="U25" s="202">
        <v>0</v>
      </c>
      <c r="V25" s="202">
        <v>0</v>
      </c>
      <c r="W25" s="202">
        <v>0</v>
      </c>
      <c r="X25" s="202">
        <v>0</v>
      </c>
      <c r="Y25" s="202">
        <v>0</v>
      </c>
      <c r="Z25" s="202">
        <v>0</v>
      </c>
      <c r="AA25" s="202">
        <v>0</v>
      </c>
      <c r="AB25" s="202">
        <v>0</v>
      </c>
      <c r="AC25" s="202">
        <v>0</v>
      </c>
      <c r="AD25" s="202">
        <v>0</v>
      </c>
      <c r="AE25" s="202">
        <v>0</v>
      </c>
      <c r="AF25" s="202">
        <v>0</v>
      </c>
      <c r="AG25" s="202">
        <v>0</v>
      </c>
      <c r="AH25" s="202">
        <v>0</v>
      </c>
      <c r="AI25" s="202">
        <v>0</v>
      </c>
      <c r="AJ25" s="202">
        <v>0</v>
      </c>
      <c r="AK25" s="202">
        <v>0</v>
      </c>
      <c r="AL25" s="202">
        <v>0</v>
      </c>
      <c r="AM25" s="202">
        <v>0</v>
      </c>
      <c r="AO25" s="191"/>
    </row>
    <row r="26" spans="1:41" ht="15.6">
      <c r="A26" s="195" t="s">
        <v>197</v>
      </c>
      <c r="B26" s="195" t="s">
        <v>648</v>
      </c>
      <c r="C26" s="36" t="s">
        <v>15</v>
      </c>
      <c r="D26" s="200">
        <v>0</v>
      </c>
      <c r="E26" s="201">
        <v>0</v>
      </c>
      <c r="F26" s="201">
        <v>0</v>
      </c>
      <c r="G26" s="201">
        <v>0</v>
      </c>
      <c r="H26" s="201">
        <v>0</v>
      </c>
      <c r="I26" s="201">
        <v>0</v>
      </c>
      <c r="J26" s="201">
        <v>0</v>
      </c>
      <c r="K26" s="201">
        <v>0</v>
      </c>
      <c r="L26" s="201">
        <v>0</v>
      </c>
      <c r="M26" s="201">
        <v>0</v>
      </c>
      <c r="N26" s="201">
        <v>0</v>
      </c>
      <c r="O26" s="201">
        <v>0</v>
      </c>
      <c r="P26" s="201">
        <v>0</v>
      </c>
      <c r="Q26" s="202">
        <v>0</v>
      </c>
      <c r="R26" s="202">
        <v>0</v>
      </c>
      <c r="S26" s="202">
        <v>0</v>
      </c>
      <c r="T26" s="202">
        <v>0</v>
      </c>
      <c r="U26" s="202">
        <v>0</v>
      </c>
      <c r="V26" s="202">
        <v>0</v>
      </c>
      <c r="W26" s="202">
        <v>0</v>
      </c>
      <c r="X26" s="202">
        <v>0</v>
      </c>
      <c r="Y26" s="202">
        <v>0</v>
      </c>
      <c r="Z26" s="202">
        <v>0</v>
      </c>
      <c r="AA26" s="202">
        <v>0</v>
      </c>
      <c r="AB26" s="202">
        <v>0</v>
      </c>
      <c r="AC26" s="202">
        <v>0</v>
      </c>
      <c r="AD26" s="202">
        <v>0</v>
      </c>
      <c r="AE26" s="202">
        <v>0</v>
      </c>
      <c r="AF26" s="202">
        <v>0</v>
      </c>
      <c r="AG26" s="202">
        <v>0</v>
      </c>
      <c r="AH26" s="202">
        <v>0</v>
      </c>
      <c r="AI26" s="202">
        <v>0</v>
      </c>
      <c r="AJ26" s="202">
        <v>0</v>
      </c>
      <c r="AK26" s="202">
        <v>0</v>
      </c>
      <c r="AL26" s="202">
        <v>0</v>
      </c>
      <c r="AM26" s="202">
        <v>0</v>
      </c>
      <c r="AO26" s="191"/>
    </row>
    <row r="27" spans="1:41" ht="15.6">
      <c r="A27" s="195" t="s">
        <v>198</v>
      </c>
      <c r="B27" s="195" t="s">
        <v>320</v>
      </c>
      <c r="C27" s="36" t="s">
        <v>16</v>
      </c>
      <c r="D27" s="200">
        <v>0</v>
      </c>
      <c r="E27" s="201">
        <v>0</v>
      </c>
      <c r="F27" s="201">
        <v>0</v>
      </c>
      <c r="G27" s="201">
        <v>0</v>
      </c>
      <c r="H27" s="201">
        <v>0</v>
      </c>
      <c r="I27" s="201">
        <v>0</v>
      </c>
      <c r="J27" s="201">
        <v>0</v>
      </c>
      <c r="K27" s="201">
        <v>0</v>
      </c>
      <c r="L27" s="201">
        <v>0</v>
      </c>
      <c r="M27" s="201">
        <v>0</v>
      </c>
      <c r="N27" s="201">
        <v>0</v>
      </c>
      <c r="O27" s="201">
        <v>0</v>
      </c>
      <c r="P27" s="201">
        <v>0</v>
      </c>
      <c r="Q27" s="202">
        <v>0</v>
      </c>
      <c r="R27" s="202">
        <v>0</v>
      </c>
      <c r="S27" s="202">
        <v>0</v>
      </c>
      <c r="T27" s="202">
        <v>0</v>
      </c>
      <c r="U27" s="202">
        <v>0</v>
      </c>
      <c r="V27" s="202">
        <v>0</v>
      </c>
      <c r="W27" s="202">
        <v>0</v>
      </c>
      <c r="X27" s="202">
        <v>0</v>
      </c>
      <c r="Y27" s="202">
        <v>0</v>
      </c>
      <c r="Z27" s="202">
        <v>0</v>
      </c>
      <c r="AA27" s="202">
        <v>0</v>
      </c>
      <c r="AB27" s="202">
        <v>0</v>
      </c>
      <c r="AC27" s="202">
        <v>0</v>
      </c>
      <c r="AD27" s="202">
        <v>0</v>
      </c>
      <c r="AE27" s="202">
        <v>0</v>
      </c>
      <c r="AF27" s="202">
        <v>0</v>
      </c>
      <c r="AG27" s="202">
        <v>0</v>
      </c>
      <c r="AH27" s="202">
        <v>0</v>
      </c>
      <c r="AI27" s="202">
        <v>0</v>
      </c>
      <c r="AJ27" s="202">
        <v>0</v>
      </c>
      <c r="AK27" s="202">
        <v>0</v>
      </c>
      <c r="AL27" s="202">
        <v>0</v>
      </c>
      <c r="AM27" s="202">
        <v>0</v>
      </c>
      <c r="AO27" s="191"/>
    </row>
    <row r="28" spans="1:41" ht="15.6">
      <c r="A28" s="195" t="s">
        <v>332</v>
      </c>
      <c r="B28" s="195" t="s">
        <v>1813</v>
      </c>
      <c r="C28" s="36" t="s">
        <v>650</v>
      </c>
      <c r="D28" s="200">
        <v>0</v>
      </c>
      <c r="E28" s="201">
        <v>0</v>
      </c>
      <c r="F28" s="201">
        <v>0</v>
      </c>
      <c r="G28" s="201">
        <v>0</v>
      </c>
      <c r="H28" s="201">
        <v>0</v>
      </c>
      <c r="I28" s="201">
        <v>0</v>
      </c>
      <c r="J28" s="201">
        <v>0</v>
      </c>
      <c r="K28" s="201">
        <v>0</v>
      </c>
      <c r="L28" s="201">
        <v>0</v>
      </c>
      <c r="M28" s="201">
        <v>0</v>
      </c>
      <c r="N28" s="201">
        <v>0</v>
      </c>
      <c r="O28" s="201">
        <v>0</v>
      </c>
      <c r="P28" s="201">
        <v>0</v>
      </c>
      <c r="Q28" s="202">
        <v>0</v>
      </c>
      <c r="R28" s="202">
        <v>0</v>
      </c>
      <c r="S28" s="202">
        <v>0</v>
      </c>
      <c r="T28" s="202">
        <v>0</v>
      </c>
      <c r="U28" s="202">
        <v>0</v>
      </c>
      <c r="V28" s="202">
        <v>0</v>
      </c>
      <c r="W28" s="202">
        <v>0</v>
      </c>
      <c r="X28" s="202">
        <v>0</v>
      </c>
      <c r="Y28" s="202">
        <v>0</v>
      </c>
      <c r="Z28" s="202">
        <v>0</v>
      </c>
      <c r="AA28" s="202">
        <v>0</v>
      </c>
      <c r="AB28" s="202">
        <v>0</v>
      </c>
      <c r="AC28" s="202">
        <v>0</v>
      </c>
      <c r="AD28" s="202">
        <v>0</v>
      </c>
      <c r="AE28" s="202">
        <v>0</v>
      </c>
      <c r="AF28" s="202">
        <v>0</v>
      </c>
      <c r="AG28" s="202">
        <v>0</v>
      </c>
      <c r="AH28" s="202">
        <v>0</v>
      </c>
      <c r="AI28" s="202">
        <v>0</v>
      </c>
      <c r="AJ28" s="202">
        <v>0</v>
      </c>
      <c r="AK28" s="202">
        <v>0</v>
      </c>
      <c r="AL28" s="202">
        <v>0</v>
      </c>
      <c r="AM28" s="202">
        <v>0</v>
      </c>
      <c r="AO28" s="191"/>
    </row>
    <row r="29" spans="1:41" ht="15.6">
      <c r="A29" s="195" t="s">
        <v>334</v>
      </c>
      <c r="B29" s="195" t="s">
        <v>1814</v>
      </c>
      <c r="C29" s="36" t="s">
        <v>17</v>
      </c>
      <c r="D29" s="33">
        <v>1.528</v>
      </c>
      <c r="E29" s="201">
        <v>0</v>
      </c>
      <c r="F29" s="201">
        <v>1.2</v>
      </c>
      <c r="G29" s="201">
        <v>0</v>
      </c>
      <c r="H29" s="201">
        <v>0</v>
      </c>
      <c r="I29" s="201">
        <v>0</v>
      </c>
      <c r="J29" s="201">
        <v>0.32800000000000001</v>
      </c>
      <c r="K29" s="201">
        <v>0</v>
      </c>
      <c r="L29" s="201">
        <v>0</v>
      </c>
      <c r="M29" s="201">
        <v>0</v>
      </c>
      <c r="N29" s="201">
        <v>0</v>
      </c>
      <c r="O29" s="201">
        <v>0</v>
      </c>
      <c r="P29" s="201">
        <v>0</v>
      </c>
      <c r="Q29" s="202">
        <v>0</v>
      </c>
      <c r="R29" s="202">
        <v>0</v>
      </c>
      <c r="S29" s="202">
        <v>0</v>
      </c>
      <c r="T29" s="202">
        <v>0</v>
      </c>
      <c r="U29" s="202">
        <v>0</v>
      </c>
      <c r="V29" s="202">
        <v>0</v>
      </c>
      <c r="W29" s="202">
        <v>0</v>
      </c>
      <c r="X29" s="202">
        <v>0</v>
      </c>
      <c r="Y29" s="202">
        <v>0</v>
      </c>
      <c r="Z29" s="202">
        <v>0</v>
      </c>
      <c r="AA29" s="202">
        <v>0</v>
      </c>
      <c r="AB29" s="202">
        <v>0</v>
      </c>
      <c r="AC29" s="202">
        <v>0</v>
      </c>
      <c r="AD29" s="202">
        <v>0</v>
      </c>
      <c r="AE29" s="202">
        <v>0</v>
      </c>
      <c r="AF29" s="202">
        <v>0</v>
      </c>
      <c r="AG29" s="202">
        <v>0</v>
      </c>
      <c r="AH29" s="202">
        <v>0</v>
      </c>
      <c r="AI29" s="202">
        <v>0</v>
      </c>
      <c r="AJ29" s="202">
        <v>0</v>
      </c>
      <c r="AK29" s="202">
        <v>0</v>
      </c>
      <c r="AL29" s="202">
        <v>0</v>
      </c>
      <c r="AM29" s="202">
        <v>0</v>
      </c>
      <c r="AO29" s="191"/>
    </row>
    <row r="30" spans="1:41" ht="31.2">
      <c r="A30" s="195" t="s">
        <v>335</v>
      </c>
      <c r="B30" s="195" t="s">
        <v>651</v>
      </c>
      <c r="C30" s="36" t="s">
        <v>652</v>
      </c>
      <c r="D30" s="33">
        <v>25.072299999999998</v>
      </c>
      <c r="E30" s="201">
        <v>1.83</v>
      </c>
      <c r="F30" s="201">
        <v>3.7854000000000001</v>
      </c>
      <c r="G30" s="201">
        <v>0.39650000000000007</v>
      </c>
      <c r="H30" s="201">
        <v>0.22999999999999998</v>
      </c>
      <c r="I30" s="201">
        <v>0.01</v>
      </c>
      <c r="J30" s="201">
        <v>0.32999999999999996</v>
      </c>
      <c r="K30" s="201">
        <v>0.25350000000000006</v>
      </c>
      <c r="L30" s="201">
        <v>0.1469</v>
      </c>
      <c r="M30" s="201">
        <v>0.01</v>
      </c>
      <c r="N30" s="201">
        <v>0.01</v>
      </c>
      <c r="O30" s="201">
        <v>0.03</v>
      </c>
      <c r="P30" s="201">
        <v>18.04</v>
      </c>
      <c r="Q30" s="202">
        <v>0</v>
      </c>
      <c r="R30" s="202">
        <v>0</v>
      </c>
      <c r="S30" s="202">
        <v>0</v>
      </c>
      <c r="T30" s="202">
        <v>0</v>
      </c>
      <c r="U30" s="202">
        <v>0</v>
      </c>
      <c r="V30" s="202">
        <v>0</v>
      </c>
      <c r="W30" s="202">
        <v>0</v>
      </c>
      <c r="X30" s="202">
        <v>0</v>
      </c>
      <c r="Y30" s="202">
        <v>0</v>
      </c>
      <c r="Z30" s="202">
        <v>0</v>
      </c>
      <c r="AA30" s="202">
        <v>0</v>
      </c>
      <c r="AB30" s="202">
        <v>0</v>
      </c>
      <c r="AC30" s="202">
        <v>0</v>
      </c>
      <c r="AD30" s="202">
        <v>0</v>
      </c>
      <c r="AE30" s="202">
        <v>0</v>
      </c>
      <c r="AF30" s="202">
        <v>0</v>
      </c>
      <c r="AG30" s="202">
        <v>0</v>
      </c>
      <c r="AH30" s="202">
        <v>0</v>
      </c>
      <c r="AI30" s="202">
        <v>0</v>
      </c>
      <c r="AJ30" s="202">
        <v>0</v>
      </c>
      <c r="AK30" s="202">
        <v>0</v>
      </c>
      <c r="AL30" s="202">
        <v>0</v>
      </c>
      <c r="AM30" s="202">
        <v>0</v>
      </c>
      <c r="AO30" s="191"/>
    </row>
    <row r="31" spans="1:41" s="194" customFormat="1" ht="16.2">
      <c r="A31" s="126"/>
      <c r="B31" s="126" t="s">
        <v>634</v>
      </c>
      <c r="C31" s="125"/>
      <c r="D31" s="196"/>
      <c r="E31" s="198"/>
      <c r="F31" s="198"/>
      <c r="G31" s="198"/>
      <c r="H31" s="198"/>
      <c r="I31" s="198"/>
      <c r="J31" s="198"/>
      <c r="K31" s="198"/>
      <c r="L31" s="198"/>
      <c r="M31" s="198"/>
      <c r="N31" s="198"/>
      <c r="O31" s="198"/>
      <c r="P31" s="198"/>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O31" s="191"/>
    </row>
    <row r="32" spans="1:41" ht="15.6">
      <c r="A32" s="195" t="s">
        <v>653</v>
      </c>
      <c r="B32" s="195" t="s">
        <v>69</v>
      </c>
      <c r="C32" s="36" t="s">
        <v>18</v>
      </c>
      <c r="D32" s="33">
        <v>19.6553</v>
      </c>
      <c r="E32" s="201">
        <v>0.12</v>
      </c>
      <c r="F32" s="201">
        <v>0.99340000000000006</v>
      </c>
      <c r="G32" s="201">
        <v>0.20200000000000001</v>
      </c>
      <c r="H32" s="201">
        <v>0.08</v>
      </c>
      <c r="I32" s="201">
        <v>0.01</v>
      </c>
      <c r="J32" s="201">
        <v>0</v>
      </c>
      <c r="K32" s="201">
        <v>0.16190000000000002</v>
      </c>
      <c r="L32" s="201">
        <v>8.0000000000000002E-3</v>
      </c>
      <c r="M32" s="201">
        <v>0.01</v>
      </c>
      <c r="N32" s="201">
        <v>0.01</v>
      </c>
      <c r="O32" s="201">
        <v>0.02</v>
      </c>
      <c r="P32" s="201">
        <v>18.04</v>
      </c>
      <c r="Q32" s="202">
        <v>0</v>
      </c>
      <c r="R32" s="202">
        <v>0</v>
      </c>
      <c r="S32" s="202">
        <v>0</v>
      </c>
      <c r="T32" s="202">
        <v>0</v>
      </c>
      <c r="U32" s="202">
        <v>0</v>
      </c>
      <c r="V32" s="202">
        <v>0</v>
      </c>
      <c r="W32" s="202">
        <v>0</v>
      </c>
      <c r="X32" s="202">
        <v>0</v>
      </c>
      <c r="Y32" s="202">
        <v>0</v>
      </c>
      <c r="Z32" s="202">
        <v>0</v>
      </c>
      <c r="AA32" s="202">
        <v>0</v>
      </c>
      <c r="AB32" s="202">
        <v>0</v>
      </c>
      <c r="AC32" s="202">
        <v>0</v>
      </c>
      <c r="AD32" s="202">
        <v>0</v>
      </c>
      <c r="AE32" s="202">
        <v>0</v>
      </c>
      <c r="AF32" s="202">
        <v>0</v>
      </c>
      <c r="AG32" s="202">
        <v>0</v>
      </c>
      <c r="AH32" s="202">
        <v>0</v>
      </c>
      <c r="AI32" s="202">
        <v>0</v>
      </c>
      <c r="AJ32" s="202">
        <v>0</v>
      </c>
      <c r="AK32" s="202">
        <v>0</v>
      </c>
      <c r="AL32" s="202">
        <v>0</v>
      </c>
      <c r="AM32" s="202">
        <v>0</v>
      </c>
      <c r="AO32" s="191"/>
    </row>
    <row r="33" spans="1:41" ht="15.6">
      <c r="A33" s="195" t="s">
        <v>653</v>
      </c>
      <c r="B33" s="195" t="s">
        <v>183</v>
      </c>
      <c r="C33" s="36" t="s">
        <v>19</v>
      </c>
      <c r="D33" s="33">
        <v>3.6493999999999995</v>
      </c>
      <c r="E33" s="201">
        <v>1.3</v>
      </c>
      <c r="F33" s="201">
        <v>1.83</v>
      </c>
      <c r="G33" s="201">
        <v>0.1545</v>
      </c>
      <c r="H33" s="201">
        <v>0.15</v>
      </c>
      <c r="I33" s="201">
        <v>0</v>
      </c>
      <c r="J33" s="201">
        <v>0.03</v>
      </c>
      <c r="K33" s="201">
        <v>0.04</v>
      </c>
      <c r="L33" s="201">
        <v>0.13489999999999999</v>
      </c>
      <c r="M33" s="201">
        <v>0</v>
      </c>
      <c r="N33" s="201">
        <v>0</v>
      </c>
      <c r="O33" s="201">
        <v>0.01</v>
      </c>
      <c r="P33" s="201">
        <v>0</v>
      </c>
      <c r="Q33" s="202">
        <v>0</v>
      </c>
      <c r="R33" s="202">
        <v>0</v>
      </c>
      <c r="S33" s="202">
        <v>0</v>
      </c>
      <c r="T33" s="202">
        <v>0</v>
      </c>
      <c r="U33" s="202">
        <v>0</v>
      </c>
      <c r="V33" s="202">
        <v>0</v>
      </c>
      <c r="W33" s="202">
        <v>0</v>
      </c>
      <c r="X33" s="202">
        <v>0</v>
      </c>
      <c r="Y33" s="202">
        <v>0</v>
      </c>
      <c r="Z33" s="202">
        <v>0</v>
      </c>
      <c r="AA33" s="202">
        <v>0</v>
      </c>
      <c r="AB33" s="202">
        <v>0</v>
      </c>
      <c r="AC33" s="202">
        <v>0</v>
      </c>
      <c r="AD33" s="202">
        <v>0</v>
      </c>
      <c r="AE33" s="202">
        <v>0</v>
      </c>
      <c r="AF33" s="202">
        <v>0</v>
      </c>
      <c r="AG33" s="202">
        <v>0</v>
      </c>
      <c r="AH33" s="202">
        <v>0</v>
      </c>
      <c r="AI33" s="202">
        <v>0</v>
      </c>
      <c r="AJ33" s="202">
        <v>0</v>
      </c>
      <c r="AK33" s="202">
        <v>0</v>
      </c>
      <c r="AL33" s="202">
        <v>0</v>
      </c>
      <c r="AM33" s="202">
        <v>0</v>
      </c>
      <c r="AO33" s="191"/>
    </row>
    <row r="34" spans="1:41" ht="15.6">
      <c r="A34" s="195" t="s">
        <v>653</v>
      </c>
      <c r="B34" s="195" t="s">
        <v>75</v>
      </c>
      <c r="C34" s="36" t="s">
        <v>20</v>
      </c>
      <c r="D34" s="33">
        <v>7.0999999999999994E-2</v>
      </c>
      <c r="E34" s="201">
        <v>0.06</v>
      </c>
      <c r="F34" s="201">
        <v>1E-3</v>
      </c>
      <c r="G34" s="201">
        <v>0</v>
      </c>
      <c r="H34" s="201">
        <v>0</v>
      </c>
      <c r="I34" s="201">
        <v>0</v>
      </c>
      <c r="J34" s="201">
        <v>0</v>
      </c>
      <c r="K34" s="201">
        <v>0.01</v>
      </c>
      <c r="L34" s="201">
        <v>0</v>
      </c>
      <c r="M34" s="201">
        <v>0</v>
      </c>
      <c r="N34" s="201">
        <v>0</v>
      </c>
      <c r="O34" s="201">
        <v>0</v>
      </c>
      <c r="P34" s="201">
        <v>0</v>
      </c>
      <c r="Q34" s="202">
        <v>0</v>
      </c>
      <c r="R34" s="202">
        <v>0</v>
      </c>
      <c r="S34" s="202">
        <v>0</v>
      </c>
      <c r="T34" s="202">
        <v>0</v>
      </c>
      <c r="U34" s="202">
        <v>0</v>
      </c>
      <c r="V34" s="202">
        <v>0</v>
      </c>
      <c r="W34" s="202">
        <v>0</v>
      </c>
      <c r="X34" s="202">
        <v>0</v>
      </c>
      <c r="Y34" s="202">
        <v>0</v>
      </c>
      <c r="Z34" s="202">
        <v>0</v>
      </c>
      <c r="AA34" s="202">
        <v>0</v>
      </c>
      <c r="AB34" s="202">
        <v>0</v>
      </c>
      <c r="AC34" s="202">
        <v>0</v>
      </c>
      <c r="AD34" s="202">
        <v>0</v>
      </c>
      <c r="AE34" s="202">
        <v>0</v>
      </c>
      <c r="AF34" s="202">
        <v>0</v>
      </c>
      <c r="AG34" s="202">
        <v>0</v>
      </c>
      <c r="AH34" s="202">
        <v>0</v>
      </c>
      <c r="AI34" s="202">
        <v>0</v>
      </c>
      <c r="AJ34" s="202">
        <v>0</v>
      </c>
      <c r="AK34" s="202">
        <v>0</v>
      </c>
      <c r="AL34" s="202">
        <v>0</v>
      </c>
      <c r="AM34" s="202">
        <v>0</v>
      </c>
      <c r="AO34" s="191"/>
    </row>
    <row r="35" spans="1:41" ht="15.6">
      <c r="A35" s="195" t="s">
        <v>653</v>
      </c>
      <c r="B35" s="195" t="s">
        <v>654</v>
      </c>
      <c r="C35" s="36" t="s">
        <v>21</v>
      </c>
      <c r="D35" s="33">
        <v>2.4E-2</v>
      </c>
      <c r="E35" s="201">
        <v>0</v>
      </c>
      <c r="F35" s="201">
        <v>0.02</v>
      </c>
      <c r="G35" s="201">
        <v>0</v>
      </c>
      <c r="H35" s="201">
        <v>0</v>
      </c>
      <c r="I35" s="201">
        <v>0</v>
      </c>
      <c r="J35" s="201">
        <v>0</v>
      </c>
      <c r="K35" s="201">
        <v>0</v>
      </c>
      <c r="L35" s="201">
        <v>4.0000000000000001E-3</v>
      </c>
      <c r="M35" s="201">
        <v>0</v>
      </c>
      <c r="N35" s="201">
        <v>0</v>
      </c>
      <c r="O35" s="201">
        <v>0</v>
      </c>
      <c r="P35" s="201">
        <v>0</v>
      </c>
      <c r="Q35" s="202">
        <v>0</v>
      </c>
      <c r="R35" s="202">
        <v>0</v>
      </c>
      <c r="S35" s="202">
        <v>0</v>
      </c>
      <c r="T35" s="202">
        <v>0</v>
      </c>
      <c r="U35" s="202">
        <v>0</v>
      </c>
      <c r="V35" s="202">
        <v>0</v>
      </c>
      <c r="W35" s="202">
        <v>0</v>
      </c>
      <c r="X35" s="202">
        <v>0</v>
      </c>
      <c r="Y35" s="202">
        <v>0</v>
      </c>
      <c r="Z35" s="202">
        <v>0</v>
      </c>
      <c r="AA35" s="202">
        <v>0</v>
      </c>
      <c r="AB35" s="202">
        <v>0</v>
      </c>
      <c r="AC35" s="202">
        <v>0</v>
      </c>
      <c r="AD35" s="202">
        <v>0</v>
      </c>
      <c r="AE35" s="202">
        <v>0</v>
      </c>
      <c r="AF35" s="202">
        <v>0</v>
      </c>
      <c r="AG35" s="202">
        <v>0</v>
      </c>
      <c r="AH35" s="202">
        <v>0</v>
      </c>
      <c r="AI35" s="202">
        <v>0</v>
      </c>
      <c r="AJ35" s="202">
        <v>0</v>
      </c>
      <c r="AK35" s="202">
        <v>0</v>
      </c>
      <c r="AL35" s="202">
        <v>0</v>
      </c>
      <c r="AM35" s="202">
        <v>0</v>
      </c>
      <c r="AO35" s="191"/>
    </row>
    <row r="36" spans="1:41" ht="15.6">
      <c r="A36" s="195" t="s">
        <v>653</v>
      </c>
      <c r="B36" s="195" t="s">
        <v>655</v>
      </c>
      <c r="C36" s="36" t="s">
        <v>22</v>
      </c>
      <c r="D36" s="33">
        <v>0.31630000000000003</v>
      </c>
      <c r="E36" s="201">
        <v>0.14000000000000001</v>
      </c>
      <c r="F36" s="201">
        <v>0.151</v>
      </c>
      <c r="G36" s="201">
        <v>0.01</v>
      </c>
      <c r="H36" s="201">
        <v>0</v>
      </c>
      <c r="I36" s="201">
        <v>0</v>
      </c>
      <c r="J36" s="201">
        <v>0</v>
      </c>
      <c r="K36" s="201">
        <v>1.5299999999999999E-2</v>
      </c>
      <c r="L36" s="201">
        <v>0</v>
      </c>
      <c r="M36" s="201">
        <v>0</v>
      </c>
      <c r="N36" s="201">
        <v>0</v>
      </c>
      <c r="O36" s="201">
        <v>0</v>
      </c>
      <c r="P36" s="201">
        <v>0</v>
      </c>
      <c r="Q36" s="202">
        <v>0</v>
      </c>
      <c r="R36" s="202">
        <v>0</v>
      </c>
      <c r="S36" s="202">
        <v>0</v>
      </c>
      <c r="T36" s="202">
        <v>0</v>
      </c>
      <c r="U36" s="202">
        <v>0</v>
      </c>
      <c r="V36" s="202">
        <v>0</v>
      </c>
      <c r="W36" s="202">
        <v>0</v>
      </c>
      <c r="X36" s="202">
        <v>0</v>
      </c>
      <c r="Y36" s="202">
        <v>0</v>
      </c>
      <c r="Z36" s="202">
        <v>0</v>
      </c>
      <c r="AA36" s="202">
        <v>0</v>
      </c>
      <c r="AB36" s="202">
        <v>0</v>
      </c>
      <c r="AC36" s="202">
        <v>0</v>
      </c>
      <c r="AD36" s="202">
        <v>0</v>
      </c>
      <c r="AE36" s="202">
        <v>0</v>
      </c>
      <c r="AF36" s="202">
        <v>0</v>
      </c>
      <c r="AG36" s="202">
        <v>0</v>
      </c>
      <c r="AH36" s="202">
        <v>0</v>
      </c>
      <c r="AI36" s="202">
        <v>0</v>
      </c>
      <c r="AJ36" s="202">
        <v>0</v>
      </c>
      <c r="AK36" s="202">
        <v>0</v>
      </c>
      <c r="AL36" s="202">
        <v>0</v>
      </c>
      <c r="AM36" s="202">
        <v>0</v>
      </c>
      <c r="AO36" s="191"/>
    </row>
    <row r="37" spans="1:41" ht="15.6">
      <c r="A37" s="195" t="s">
        <v>653</v>
      </c>
      <c r="B37" s="195" t="s">
        <v>656</v>
      </c>
      <c r="C37" s="36" t="s">
        <v>23</v>
      </c>
      <c r="D37" s="33">
        <v>0</v>
      </c>
      <c r="E37" s="201">
        <v>0</v>
      </c>
      <c r="F37" s="201">
        <v>0</v>
      </c>
      <c r="G37" s="201">
        <v>0</v>
      </c>
      <c r="H37" s="201">
        <v>0</v>
      </c>
      <c r="I37" s="201">
        <v>0</v>
      </c>
      <c r="J37" s="201">
        <v>0</v>
      </c>
      <c r="K37" s="201">
        <v>0</v>
      </c>
      <c r="L37" s="201">
        <v>0</v>
      </c>
      <c r="M37" s="201">
        <v>0</v>
      </c>
      <c r="N37" s="201">
        <v>0</v>
      </c>
      <c r="O37" s="201">
        <v>0</v>
      </c>
      <c r="P37" s="201">
        <v>0</v>
      </c>
      <c r="Q37" s="202">
        <v>0</v>
      </c>
      <c r="R37" s="202">
        <v>0</v>
      </c>
      <c r="S37" s="202">
        <v>0</v>
      </c>
      <c r="T37" s="202">
        <v>0</v>
      </c>
      <c r="U37" s="202">
        <v>0</v>
      </c>
      <c r="V37" s="202">
        <v>0</v>
      </c>
      <c r="W37" s="202">
        <v>0</v>
      </c>
      <c r="X37" s="202">
        <v>0</v>
      </c>
      <c r="Y37" s="202">
        <v>0</v>
      </c>
      <c r="Z37" s="202">
        <v>0</v>
      </c>
      <c r="AA37" s="202">
        <v>0</v>
      </c>
      <c r="AB37" s="202">
        <v>0</v>
      </c>
      <c r="AC37" s="202">
        <v>0</v>
      </c>
      <c r="AD37" s="202">
        <v>0</v>
      </c>
      <c r="AE37" s="202">
        <v>0</v>
      </c>
      <c r="AF37" s="202">
        <v>0</v>
      </c>
      <c r="AG37" s="202">
        <v>0</v>
      </c>
      <c r="AH37" s="202">
        <v>0</v>
      </c>
      <c r="AI37" s="202">
        <v>0</v>
      </c>
      <c r="AJ37" s="202">
        <v>0</v>
      </c>
      <c r="AK37" s="202">
        <v>0</v>
      </c>
      <c r="AL37" s="202">
        <v>0</v>
      </c>
      <c r="AM37" s="202">
        <v>0</v>
      </c>
      <c r="AO37" s="191"/>
    </row>
    <row r="38" spans="1:41" ht="15.6">
      <c r="A38" s="195" t="s">
        <v>653</v>
      </c>
      <c r="B38" s="195" t="s">
        <v>163</v>
      </c>
      <c r="C38" s="36" t="s">
        <v>24</v>
      </c>
      <c r="D38" s="33">
        <v>0.121</v>
      </c>
      <c r="E38" s="201">
        <v>0</v>
      </c>
      <c r="F38" s="201">
        <v>0.08</v>
      </c>
      <c r="G38" s="201">
        <v>0.03</v>
      </c>
      <c r="H38" s="201">
        <v>0</v>
      </c>
      <c r="I38" s="201">
        <v>0</v>
      </c>
      <c r="J38" s="201">
        <v>0</v>
      </c>
      <c r="K38" s="201">
        <v>1.0999999999999999E-2</v>
      </c>
      <c r="L38" s="201">
        <v>0</v>
      </c>
      <c r="M38" s="201">
        <v>0</v>
      </c>
      <c r="N38" s="201">
        <v>0</v>
      </c>
      <c r="O38" s="201">
        <v>0</v>
      </c>
      <c r="P38" s="201">
        <v>0</v>
      </c>
      <c r="Q38" s="202">
        <v>0</v>
      </c>
      <c r="R38" s="202">
        <v>0</v>
      </c>
      <c r="S38" s="202">
        <v>0</v>
      </c>
      <c r="T38" s="202">
        <v>0</v>
      </c>
      <c r="U38" s="202">
        <v>0</v>
      </c>
      <c r="V38" s="202">
        <v>0</v>
      </c>
      <c r="W38" s="202">
        <v>0</v>
      </c>
      <c r="X38" s="202">
        <v>0</v>
      </c>
      <c r="Y38" s="202">
        <v>0</v>
      </c>
      <c r="Z38" s="202">
        <v>0</v>
      </c>
      <c r="AA38" s="202">
        <v>0</v>
      </c>
      <c r="AB38" s="202">
        <v>0</v>
      </c>
      <c r="AC38" s="202">
        <v>0</v>
      </c>
      <c r="AD38" s="202">
        <v>0</v>
      </c>
      <c r="AE38" s="202">
        <v>0</v>
      </c>
      <c r="AF38" s="202">
        <v>0</v>
      </c>
      <c r="AG38" s="202">
        <v>0</v>
      </c>
      <c r="AH38" s="202">
        <v>0</v>
      </c>
      <c r="AI38" s="202">
        <v>0</v>
      </c>
      <c r="AJ38" s="202">
        <v>0</v>
      </c>
      <c r="AK38" s="202">
        <v>0</v>
      </c>
      <c r="AL38" s="202">
        <v>0</v>
      </c>
      <c r="AM38" s="202">
        <v>0</v>
      </c>
      <c r="AO38" s="191"/>
    </row>
    <row r="39" spans="1:41" ht="15.6">
      <c r="A39" s="195" t="s">
        <v>653</v>
      </c>
      <c r="B39" s="195" t="s">
        <v>1815</v>
      </c>
      <c r="C39" s="36" t="s">
        <v>25</v>
      </c>
      <c r="D39" s="33">
        <v>0.01</v>
      </c>
      <c r="E39" s="201">
        <v>0</v>
      </c>
      <c r="F39" s="201">
        <v>0.01</v>
      </c>
      <c r="G39" s="201">
        <v>0</v>
      </c>
      <c r="H39" s="201">
        <v>0</v>
      </c>
      <c r="I39" s="201">
        <v>0</v>
      </c>
      <c r="J39" s="201">
        <v>0</v>
      </c>
      <c r="K39" s="201">
        <v>0</v>
      </c>
      <c r="L39" s="201">
        <v>0</v>
      </c>
      <c r="M39" s="201">
        <v>0</v>
      </c>
      <c r="N39" s="201">
        <v>0</v>
      </c>
      <c r="O39" s="201">
        <v>0</v>
      </c>
      <c r="P39" s="201">
        <v>0</v>
      </c>
      <c r="Q39" s="202">
        <v>0</v>
      </c>
      <c r="R39" s="202">
        <v>0</v>
      </c>
      <c r="S39" s="202">
        <v>0</v>
      </c>
      <c r="T39" s="202">
        <v>0</v>
      </c>
      <c r="U39" s="202">
        <v>0</v>
      </c>
      <c r="V39" s="202">
        <v>0</v>
      </c>
      <c r="W39" s="202">
        <v>0</v>
      </c>
      <c r="X39" s="202">
        <v>0</v>
      </c>
      <c r="Y39" s="202">
        <v>0</v>
      </c>
      <c r="Z39" s="202">
        <v>0</v>
      </c>
      <c r="AA39" s="202">
        <v>0</v>
      </c>
      <c r="AB39" s="202">
        <v>0</v>
      </c>
      <c r="AC39" s="202">
        <v>0</v>
      </c>
      <c r="AD39" s="202">
        <v>0</v>
      </c>
      <c r="AE39" s="202">
        <v>0</v>
      </c>
      <c r="AF39" s="202">
        <v>0</v>
      </c>
      <c r="AG39" s="202">
        <v>0</v>
      </c>
      <c r="AH39" s="202">
        <v>0</v>
      </c>
      <c r="AI39" s="202">
        <v>0</v>
      </c>
      <c r="AJ39" s="202">
        <v>0</v>
      </c>
      <c r="AK39" s="202">
        <v>0</v>
      </c>
      <c r="AL39" s="202">
        <v>0</v>
      </c>
      <c r="AM39" s="202">
        <v>0</v>
      </c>
      <c r="AO39" s="191"/>
    </row>
    <row r="40" spans="1:41" ht="15.6" hidden="1">
      <c r="A40" s="195" t="s">
        <v>653</v>
      </c>
      <c r="B40" s="195" t="s">
        <v>1671</v>
      </c>
      <c r="C40" s="36" t="s">
        <v>1672</v>
      </c>
      <c r="D40" s="33">
        <v>0</v>
      </c>
      <c r="E40" s="201">
        <v>0</v>
      </c>
      <c r="F40" s="201">
        <v>0</v>
      </c>
      <c r="G40" s="201">
        <v>0</v>
      </c>
      <c r="H40" s="201">
        <v>0</v>
      </c>
      <c r="I40" s="201">
        <v>0</v>
      </c>
      <c r="J40" s="201">
        <v>0</v>
      </c>
      <c r="K40" s="201">
        <v>0</v>
      </c>
      <c r="L40" s="201">
        <v>0</v>
      </c>
      <c r="M40" s="201">
        <v>0</v>
      </c>
      <c r="N40" s="201">
        <v>0</v>
      </c>
      <c r="O40" s="201">
        <v>0</v>
      </c>
      <c r="P40" s="201">
        <v>0</v>
      </c>
      <c r="Q40" s="202">
        <v>0</v>
      </c>
      <c r="R40" s="202">
        <v>0</v>
      </c>
      <c r="S40" s="202">
        <v>0</v>
      </c>
      <c r="T40" s="202">
        <v>0</v>
      </c>
      <c r="U40" s="202">
        <v>0</v>
      </c>
      <c r="V40" s="202">
        <v>0</v>
      </c>
      <c r="W40" s="202">
        <v>0</v>
      </c>
      <c r="X40" s="202">
        <v>0</v>
      </c>
      <c r="Y40" s="202">
        <v>0</v>
      </c>
      <c r="Z40" s="202">
        <v>0</v>
      </c>
      <c r="AA40" s="202">
        <v>0</v>
      </c>
      <c r="AB40" s="202">
        <v>0</v>
      </c>
      <c r="AC40" s="202">
        <v>0</v>
      </c>
      <c r="AD40" s="202">
        <v>0</v>
      </c>
      <c r="AE40" s="202">
        <v>0</v>
      </c>
      <c r="AF40" s="202">
        <v>0</v>
      </c>
      <c r="AG40" s="202">
        <v>0</v>
      </c>
      <c r="AH40" s="202">
        <v>0</v>
      </c>
      <c r="AI40" s="202">
        <v>0</v>
      </c>
      <c r="AJ40" s="202">
        <v>0</v>
      </c>
      <c r="AK40" s="202">
        <v>0</v>
      </c>
      <c r="AL40" s="202">
        <v>0</v>
      </c>
      <c r="AM40" s="202">
        <v>0</v>
      </c>
      <c r="AO40" s="191"/>
    </row>
    <row r="41" spans="1:41" ht="15.6" hidden="1">
      <c r="A41" s="195" t="s">
        <v>653</v>
      </c>
      <c r="B41" s="195" t="s">
        <v>1816</v>
      </c>
      <c r="C41" s="36" t="s">
        <v>658</v>
      </c>
      <c r="D41" s="33">
        <v>0</v>
      </c>
      <c r="E41" s="201">
        <v>0</v>
      </c>
      <c r="F41" s="201">
        <v>0</v>
      </c>
      <c r="G41" s="201">
        <v>0</v>
      </c>
      <c r="H41" s="201">
        <v>0</v>
      </c>
      <c r="I41" s="201">
        <v>0</v>
      </c>
      <c r="J41" s="201">
        <v>0</v>
      </c>
      <c r="K41" s="201">
        <v>0</v>
      </c>
      <c r="L41" s="201">
        <v>0</v>
      </c>
      <c r="M41" s="201">
        <v>0</v>
      </c>
      <c r="N41" s="201">
        <v>0</v>
      </c>
      <c r="O41" s="201">
        <v>0</v>
      </c>
      <c r="P41" s="201">
        <v>0</v>
      </c>
      <c r="Q41" s="202">
        <v>0</v>
      </c>
      <c r="R41" s="202">
        <v>0</v>
      </c>
      <c r="S41" s="202">
        <v>0</v>
      </c>
      <c r="T41" s="202">
        <v>0</v>
      </c>
      <c r="U41" s="202">
        <v>0</v>
      </c>
      <c r="V41" s="202">
        <v>0</v>
      </c>
      <c r="W41" s="202">
        <v>0</v>
      </c>
      <c r="X41" s="202">
        <v>0</v>
      </c>
      <c r="Y41" s="202">
        <v>0</v>
      </c>
      <c r="Z41" s="202">
        <v>0</v>
      </c>
      <c r="AA41" s="202">
        <v>0</v>
      </c>
      <c r="AB41" s="202">
        <v>0</v>
      </c>
      <c r="AC41" s="202">
        <v>0</v>
      </c>
      <c r="AD41" s="202">
        <v>0</v>
      </c>
      <c r="AE41" s="202">
        <v>0</v>
      </c>
      <c r="AF41" s="202">
        <v>0</v>
      </c>
      <c r="AG41" s="202">
        <v>0</v>
      </c>
      <c r="AH41" s="202">
        <v>0</v>
      </c>
      <c r="AI41" s="202">
        <v>0</v>
      </c>
      <c r="AJ41" s="202">
        <v>0</v>
      </c>
      <c r="AK41" s="202">
        <v>0</v>
      </c>
      <c r="AL41" s="202">
        <v>0</v>
      </c>
      <c r="AM41" s="202">
        <v>0</v>
      </c>
      <c r="AO41" s="191"/>
    </row>
    <row r="42" spans="1:41" ht="15.6" hidden="1">
      <c r="A42" s="195" t="s">
        <v>653</v>
      </c>
      <c r="B42" s="195" t="s">
        <v>1817</v>
      </c>
      <c r="C42" s="36" t="s">
        <v>660</v>
      </c>
      <c r="D42" s="33">
        <v>0</v>
      </c>
      <c r="E42" s="201">
        <v>0</v>
      </c>
      <c r="F42" s="201">
        <v>0</v>
      </c>
      <c r="G42" s="201">
        <v>0</v>
      </c>
      <c r="H42" s="201">
        <v>0</v>
      </c>
      <c r="I42" s="201">
        <v>0</v>
      </c>
      <c r="J42" s="201">
        <v>0</v>
      </c>
      <c r="K42" s="201">
        <v>0</v>
      </c>
      <c r="L42" s="201">
        <v>0</v>
      </c>
      <c r="M42" s="201">
        <v>0</v>
      </c>
      <c r="N42" s="201">
        <v>0</v>
      </c>
      <c r="O42" s="201">
        <v>0</v>
      </c>
      <c r="P42" s="201">
        <v>0</v>
      </c>
      <c r="Q42" s="202">
        <v>0</v>
      </c>
      <c r="R42" s="202">
        <v>0</v>
      </c>
      <c r="S42" s="202">
        <v>0</v>
      </c>
      <c r="T42" s="202">
        <v>0</v>
      </c>
      <c r="U42" s="202">
        <v>0</v>
      </c>
      <c r="V42" s="202">
        <v>0</v>
      </c>
      <c r="W42" s="202">
        <v>0</v>
      </c>
      <c r="X42" s="202">
        <v>0</v>
      </c>
      <c r="Y42" s="202">
        <v>0</v>
      </c>
      <c r="Z42" s="202">
        <v>0</v>
      </c>
      <c r="AA42" s="202">
        <v>0</v>
      </c>
      <c r="AB42" s="202">
        <v>0</v>
      </c>
      <c r="AC42" s="202">
        <v>0</v>
      </c>
      <c r="AD42" s="202">
        <v>0</v>
      </c>
      <c r="AE42" s="202">
        <v>0</v>
      </c>
      <c r="AF42" s="202">
        <v>0</v>
      </c>
      <c r="AG42" s="202">
        <v>0</v>
      </c>
      <c r="AH42" s="202">
        <v>0</v>
      </c>
      <c r="AI42" s="202">
        <v>0</v>
      </c>
      <c r="AJ42" s="202">
        <v>0</v>
      </c>
      <c r="AK42" s="202">
        <v>0</v>
      </c>
      <c r="AL42" s="202">
        <v>0</v>
      </c>
      <c r="AM42" s="202">
        <v>0</v>
      </c>
      <c r="AO42" s="191"/>
    </row>
    <row r="43" spans="1:41" ht="15.6">
      <c r="A43" s="195" t="s">
        <v>653</v>
      </c>
      <c r="B43" s="195" t="s">
        <v>661</v>
      </c>
      <c r="C43" s="36" t="s">
        <v>662</v>
      </c>
      <c r="D43" s="33">
        <v>0</v>
      </c>
      <c r="E43" s="201">
        <v>0</v>
      </c>
      <c r="F43" s="201">
        <v>0</v>
      </c>
      <c r="G43" s="201">
        <v>0</v>
      </c>
      <c r="H43" s="201">
        <v>0</v>
      </c>
      <c r="I43" s="201">
        <v>0</v>
      </c>
      <c r="J43" s="201">
        <v>0</v>
      </c>
      <c r="K43" s="201">
        <v>0</v>
      </c>
      <c r="L43" s="201">
        <v>0</v>
      </c>
      <c r="M43" s="201">
        <v>0</v>
      </c>
      <c r="N43" s="201">
        <v>0</v>
      </c>
      <c r="O43" s="201">
        <v>0</v>
      </c>
      <c r="P43" s="201">
        <v>0</v>
      </c>
      <c r="Q43" s="202">
        <v>0</v>
      </c>
      <c r="R43" s="202">
        <v>0</v>
      </c>
      <c r="S43" s="202">
        <v>0</v>
      </c>
      <c r="T43" s="202">
        <v>0</v>
      </c>
      <c r="U43" s="202">
        <v>0</v>
      </c>
      <c r="V43" s="202">
        <v>0</v>
      </c>
      <c r="W43" s="202">
        <v>0</v>
      </c>
      <c r="X43" s="202">
        <v>0</v>
      </c>
      <c r="Y43" s="202">
        <v>0</v>
      </c>
      <c r="Z43" s="202">
        <v>0</v>
      </c>
      <c r="AA43" s="202">
        <v>0</v>
      </c>
      <c r="AB43" s="202">
        <v>0</v>
      </c>
      <c r="AC43" s="202">
        <v>0</v>
      </c>
      <c r="AD43" s="202">
        <v>0</v>
      </c>
      <c r="AE43" s="202">
        <v>0</v>
      </c>
      <c r="AF43" s="202">
        <v>0</v>
      </c>
      <c r="AG43" s="202">
        <v>0</v>
      </c>
      <c r="AH43" s="202">
        <v>0</v>
      </c>
      <c r="AI43" s="202">
        <v>0</v>
      </c>
      <c r="AJ43" s="202">
        <v>0</v>
      </c>
      <c r="AK43" s="202">
        <v>0</v>
      </c>
      <c r="AL43" s="202">
        <v>0</v>
      </c>
      <c r="AM43" s="202">
        <v>0</v>
      </c>
      <c r="AO43" s="191"/>
    </row>
    <row r="44" spans="1:41" ht="15.6">
      <c r="A44" s="195" t="s">
        <v>653</v>
      </c>
      <c r="B44" s="195" t="s">
        <v>1818</v>
      </c>
      <c r="C44" s="36" t="s">
        <v>26</v>
      </c>
      <c r="D44" s="33">
        <v>1.2253000000000001</v>
      </c>
      <c r="E44" s="201">
        <v>0.21</v>
      </c>
      <c r="F44" s="201">
        <v>0.7</v>
      </c>
      <c r="G44" s="201">
        <v>0</v>
      </c>
      <c r="H44" s="201">
        <v>0</v>
      </c>
      <c r="I44" s="201">
        <v>0</v>
      </c>
      <c r="J44" s="201">
        <v>0.3</v>
      </c>
      <c r="K44" s="201">
        <v>1.5299999999999999E-2</v>
      </c>
      <c r="L44" s="201">
        <v>0</v>
      </c>
      <c r="M44" s="201">
        <v>0</v>
      </c>
      <c r="N44" s="201">
        <v>0</v>
      </c>
      <c r="O44" s="201">
        <v>0</v>
      </c>
      <c r="P44" s="201">
        <v>0</v>
      </c>
      <c r="Q44" s="202">
        <v>0</v>
      </c>
      <c r="R44" s="202">
        <v>0</v>
      </c>
      <c r="S44" s="202">
        <v>0</v>
      </c>
      <c r="T44" s="202">
        <v>0</v>
      </c>
      <c r="U44" s="202">
        <v>0</v>
      </c>
      <c r="V44" s="202">
        <v>0</v>
      </c>
      <c r="W44" s="202">
        <v>0</v>
      </c>
      <c r="X44" s="202">
        <v>0</v>
      </c>
      <c r="Y44" s="202">
        <v>0</v>
      </c>
      <c r="Z44" s="202">
        <v>0</v>
      </c>
      <c r="AA44" s="202">
        <v>0</v>
      </c>
      <c r="AB44" s="202">
        <v>0</v>
      </c>
      <c r="AC44" s="202">
        <v>0</v>
      </c>
      <c r="AD44" s="202">
        <v>0</v>
      </c>
      <c r="AE44" s="202">
        <v>0</v>
      </c>
      <c r="AF44" s="202">
        <v>0</v>
      </c>
      <c r="AG44" s="202">
        <v>0</v>
      </c>
      <c r="AH44" s="202">
        <v>0</v>
      </c>
      <c r="AI44" s="202">
        <v>0</v>
      </c>
      <c r="AJ44" s="202">
        <v>0</v>
      </c>
      <c r="AK44" s="202">
        <v>0</v>
      </c>
      <c r="AL44" s="202">
        <v>0</v>
      </c>
      <c r="AM44" s="202">
        <v>0</v>
      </c>
      <c r="AO44" s="191"/>
    </row>
    <row r="45" spans="1:41" ht="15.6" hidden="1">
      <c r="A45" s="195" t="s">
        <v>653</v>
      </c>
      <c r="B45" s="195" t="s">
        <v>1673</v>
      </c>
      <c r="C45" s="36" t="s">
        <v>1674</v>
      </c>
      <c r="D45" s="33">
        <v>0</v>
      </c>
      <c r="E45" s="201">
        <v>0</v>
      </c>
      <c r="F45" s="201">
        <v>0</v>
      </c>
      <c r="G45" s="201">
        <v>0</v>
      </c>
      <c r="H45" s="201">
        <v>0</v>
      </c>
      <c r="I45" s="201">
        <v>0</v>
      </c>
      <c r="J45" s="201">
        <v>0</v>
      </c>
      <c r="K45" s="201">
        <v>0</v>
      </c>
      <c r="L45" s="201">
        <v>0</v>
      </c>
      <c r="M45" s="201">
        <v>0</v>
      </c>
      <c r="N45" s="201">
        <v>0</v>
      </c>
      <c r="O45" s="201">
        <v>0</v>
      </c>
      <c r="P45" s="201">
        <v>0</v>
      </c>
      <c r="Q45" s="202">
        <v>0</v>
      </c>
      <c r="R45" s="202">
        <v>0</v>
      </c>
      <c r="S45" s="202">
        <v>0</v>
      </c>
      <c r="T45" s="202">
        <v>0</v>
      </c>
      <c r="U45" s="202">
        <v>0</v>
      </c>
      <c r="V45" s="202">
        <v>0</v>
      </c>
      <c r="W45" s="202">
        <v>0</v>
      </c>
      <c r="X45" s="202">
        <v>0</v>
      </c>
      <c r="Y45" s="202">
        <v>0</v>
      </c>
      <c r="Z45" s="202">
        <v>0</v>
      </c>
      <c r="AA45" s="202">
        <v>0</v>
      </c>
      <c r="AB45" s="202">
        <v>0</v>
      </c>
      <c r="AC45" s="202">
        <v>0</v>
      </c>
      <c r="AD45" s="202">
        <v>0</v>
      </c>
      <c r="AE45" s="202">
        <v>0</v>
      </c>
      <c r="AF45" s="202">
        <v>0</v>
      </c>
      <c r="AG45" s="202">
        <v>0</v>
      </c>
      <c r="AH45" s="202">
        <v>0</v>
      </c>
      <c r="AI45" s="202">
        <v>0</v>
      </c>
      <c r="AJ45" s="202">
        <v>0</v>
      </c>
      <c r="AK45" s="202">
        <v>0</v>
      </c>
      <c r="AL45" s="202">
        <v>0</v>
      </c>
      <c r="AM45" s="202">
        <v>0</v>
      </c>
      <c r="AO45" s="191"/>
    </row>
    <row r="46" spans="1:41" ht="15.6" hidden="1">
      <c r="A46" s="195" t="s">
        <v>653</v>
      </c>
      <c r="B46" s="195" t="s">
        <v>1675</v>
      </c>
      <c r="C46" s="36" t="s">
        <v>1676</v>
      </c>
      <c r="D46" s="33">
        <v>0</v>
      </c>
      <c r="E46" s="201">
        <v>0</v>
      </c>
      <c r="F46" s="201">
        <v>0</v>
      </c>
      <c r="G46" s="201">
        <v>0</v>
      </c>
      <c r="H46" s="201">
        <v>0</v>
      </c>
      <c r="I46" s="201">
        <v>0</v>
      </c>
      <c r="J46" s="201">
        <v>0</v>
      </c>
      <c r="K46" s="201">
        <v>0</v>
      </c>
      <c r="L46" s="201">
        <v>0</v>
      </c>
      <c r="M46" s="201">
        <v>0</v>
      </c>
      <c r="N46" s="201">
        <v>0</v>
      </c>
      <c r="O46" s="201">
        <v>0</v>
      </c>
      <c r="P46" s="201">
        <v>0</v>
      </c>
      <c r="Q46" s="202">
        <v>0</v>
      </c>
      <c r="R46" s="202">
        <v>0</v>
      </c>
      <c r="S46" s="202">
        <v>0</v>
      </c>
      <c r="T46" s="202">
        <v>0</v>
      </c>
      <c r="U46" s="202">
        <v>0</v>
      </c>
      <c r="V46" s="202">
        <v>0</v>
      </c>
      <c r="W46" s="202">
        <v>0</v>
      </c>
      <c r="X46" s="202">
        <v>0</v>
      </c>
      <c r="Y46" s="202">
        <v>0</v>
      </c>
      <c r="Z46" s="202">
        <v>0</v>
      </c>
      <c r="AA46" s="202">
        <v>0</v>
      </c>
      <c r="AB46" s="202">
        <v>0</v>
      </c>
      <c r="AC46" s="202">
        <v>0</v>
      </c>
      <c r="AD46" s="202">
        <v>0</v>
      </c>
      <c r="AE46" s="202">
        <v>0</v>
      </c>
      <c r="AF46" s="202">
        <v>0</v>
      </c>
      <c r="AG46" s="202">
        <v>0</v>
      </c>
      <c r="AH46" s="202">
        <v>0</v>
      </c>
      <c r="AI46" s="202">
        <v>0</v>
      </c>
      <c r="AJ46" s="202">
        <v>0</v>
      </c>
      <c r="AK46" s="202">
        <v>0</v>
      </c>
      <c r="AL46" s="202">
        <v>0</v>
      </c>
      <c r="AM46" s="202">
        <v>0</v>
      </c>
      <c r="AO46" s="191"/>
    </row>
    <row r="47" spans="1:41" ht="15.6" hidden="1">
      <c r="A47" s="195" t="s">
        <v>653</v>
      </c>
      <c r="B47" s="195" t="s">
        <v>534</v>
      </c>
      <c r="C47" s="36" t="s">
        <v>535</v>
      </c>
      <c r="D47" s="33">
        <v>0</v>
      </c>
      <c r="E47" s="201">
        <v>0</v>
      </c>
      <c r="F47" s="201">
        <v>0</v>
      </c>
      <c r="G47" s="201">
        <v>0</v>
      </c>
      <c r="H47" s="201">
        <v>0</v>
      </c>
      <c r="I47" s="201">
        <v>0</v>
      </c>
      <c r="J47" s="201">
        <v>0</v>
      </c>
      <c r="K47" s="201">
        <v>0</v>
      </c>
      <c r="L47" s="201">
        <v>0</v>
      </c>
      <c r="M47" s="201">
        <v>0</v>
      </c>
      <c r="N47" s="201">
        <v>0</v>
      </c>
      <c r="O47" s="201">
        <v>0</v>
      </c>
      <c r="P47" s="201">
        <v>0</v>
      </c>
      <c r="Q47" s="202">
        <v>0</v>
      </c>
      <c r="R47" s="202">
        <v>0</v>
      </c>
      <c r="S47" s="202">
        <v>0</v>
      </c>
      <c r="T47" s="202">
        <v>0</v>
      </c>
      <c r="U47" s="202">
        <v>0</v>
      </c>
      <c r="V47" s="202">
        <v>0</v>
      </c>
      <c r="W47" s="202">
        <v>0</v>
      </c>
      <c r="X47" s="202">
        <v>0</v>
      </c>
      <c r="Y47" s="202">
        <v>0</v>
      </c>
      <c r="Z47" s="202">
        <v>0</v>
      </c>
      <c r="AA47" s="202">
        <v>0</v>
      </c>
      <c r="AB47" s="202">
        <v>0</v>
      </c>
      <c r="AC47" s="202">
        <v>0</v>
      </c>
      <c r="AD47" s="202">
        <v>0</v>
      </c>
      <c r="AE47" s="202">
        <v>0</v>
      </c>
      <c r="AF47" s="202">
        <v>0</v>
      </c>
      <c r="AG47" s="202">
        <v>0</v>
      </c>
      <c r="AH47" s="202">
        <v>0</v>
      </c>
      <c r="AI47" s="202">
        <v>0</v>
      </c>
      <c r="AJ47" s="202">
        <v>0</v>
      </c>
      <c r="AK47" s="202">
        <v>0</v>
      </c>
      <c r="AL47" s="202">
        <v>0</v>
      </c>
      <c r="AM47" s="202">
        <v>0</v>
      </c>
      <c r="AO47" s="191"/>
    </row>
    <row r="48" spans="1:41" ht="15.6">
      <c r="A48" s="195" t="s">
        <v>339</v>
      </c>
      <c r="B48" s="195" t="s">
        <v>664</v>
      </c>
      <c r="C48" s="36" t="s">
        <v>665</v>
      </c>
      <c r="D48" s="33">
        <v>0</v>
      </c>
      <c r="E48" s="201">
        <v>0</v>
      </c>
      <c r="F48" s="201">
        <v>0</v>
      </c>
      <c r="G48" s="201">
        <v>0</v>
      </c>
      <c r="H48" s="201">
        <v>0</v>
      </c>
      <c r="I48" s="201">
        <v>0</v>
      </c>
      <c r="J48" s="201">
        <v>0</v>
      </c>
      <c r="K48" s="201">
        <v>0</v>
      </c>
      <c r="L48" s="201">
        <v>0</v>
      </c>
      <c r="M48" s="201">
        <v>0</v>
      </c>
      <c r="N48" s="201">
        <v>0</v>
      </c>
      <c r="O48" s="201">
        <v>0</v>
      </c>
      <c r="P48" s="201">
        <v>0</v>
      </c>
      <c r="Q48" s="202">
        <v>0</v>
      </c>
      <c r="R48" s="202">
        <v>0</v>
      </c>
      <c r="S48" s="202">
        <v>0</v>
      </c>
      <c r="T48" s="202">
        <v>0</v>
      </c>
      <c r="U48" s="202">
        <v>0</v>
      </c>
      <c r="V48" s="202">
        <v>0</v>
      </c>
      <c r="W48" s="202">
        <v>0</v>
      </c>
      <c r="X48" s="202">
        <v>0</v>
      </c>
      <c r="Y48" s="202">
        <v>0</v>
      </c>
      <c r="Z48" s="202">
        <v>0</v>
      </c>
      <c r="AA48" s="202">
        <v>0</v>
      </c>
      <c r="AB48" s="202">
        <v>0</v>
      </c>
      <c r="AC48" s="202">
        <v>0</v>
      </c>
      <c r="AD48" s="202">
        <v>0</v>
      </c>
      <c r="AE48" s="202">
        <v>0</v>
      </c>
      <c r="AF48" s="202">
        <v>0</v>
      </c>
      <c r="AG48" s="202">
        <v>0</v>
      </c>
      <c r="AH48" s="202">
        <v>0</v>
      </c>
      <c r="AI48" s="202">
        <v>0</v>
      </c>
      <c r="AJ48" s="202">
        <v>0</v>
      </c>
      <c r="AK48" s="202">
        <v>0</v>
      </c>
      <c r="AL48" s="202">
        <v>0</v>
      </c>
      <c r="AM48" s="202">
        <v>0</v>
      </c>
      <c r="AO48" s="191"/>
    </row>
    <row r="49" spans="1:41" ht="15.6">
      <c r="A49" s="195" t="s">
        <v>340</v>
      </c>
      <c r="B49" s="195" t="s">
        <v>1677</v>
      </c>
      <c r="C49" s="36" t="s">
        <v>212</v>
      </c>
      <c r="D49" s="33">
        <v>0</v>
      </c>
      <c r="E49" s="201">
        <v>0</v>
      </c>
      <c r="F49" s="201">
        <v>0</v>
      </c>
      <c r="G49" s="201">
        <v>0</v>
      </c>
      <c r="H49" s="201">
        <v>0</v>
      </c>
      <c r="I49" s="201">
        <v>0</v>
      </c>
      <c r="J49" s="201">
        <v>0</v>
      </c>
      <c r="K49" s="201">
        <v>0</v>
      </c>
      <c r="L49" s="201">
        <v>0</v>
      </c>
      <c r="M49" s="201">
        <v>0</v>
      </c>
      <c r="N49" s="201">
        <v>0</v>
      </c>
      <c r="O49" s="201">
        <v>0</v>
      </c>
      <c r="P49" s="201">
        <v>0</v>
      </c>
      <c r="Q49" s="202">
        <v>0</v>
      </c>
      <c r="R49" s="202">
        <v>0</v>
      </c>
      <c r="S49" s="202">
        <v>0</v>
      </c>
      <c r="T49" s="202">
        <v>0</v>
      </c>
      <c r="U49" s="202">
        <v>0</v>
      </c>
      <c r="V49" s="202">
        <v>0</v>
      </c>
      <c r="W49" s="202">
        <v>0</v>
      </c>
      <c r="X49" s="202">
        <v>0</v>
      </c>
      <c r="Y49" s="202">
        <v>0</v>
      </c>
      <c r="Z49" s="202">
        <v>0</v>
      </c>
      <c r="AA49" s="202">
        <v>0</v>
      </c>
      <c r="AB49" s="202">
        <v>0</v>
      </c>
      <c r="AC49" s="202">
        <v>0</v>
      </c>
      <c r="AD49" s="202">
        <v>0</v>
      </c>
      <c r="AE49" s="202">
        <v>0</v>
      </c>
      <c r="AF49" s="202">
        <v>0</v>
      </c>
      <c r="AG49" s="202">
        <v>0</v>
      </c>
      <c r="AH49" s="202">
        <v>0</v>
      </c>
      <c r="AI49" s="202">
        <v>0</v>
      </c>
      <c r="AJ49" s="202">
        <v>0</v>
      </c>
      <c r="AK49" s="202">
        <v>0</v>
      </c>
      <c r="AL49" s="202">
        <v>0</v>
      </c>
      <c r="AM49" s="202">
        <v>0</v>
      </c>
      <c r="AO49" s="191"/>
    </row>
    <row r="50" spans="1:41" ht="15.6">
      <c r="A50" s="195" t="s">
        <v>666</v>
      </c>
      <c r="B50" s="195" t="s">
        <v>195</v>
      </c>
      <c r="C50" s="36" t="s">
        <v>194</v>
      </c>
      <c r="D50" s="33">
        <v>0.7</v>
      </c>
      <c r="E50" s="201">
        <v>0.7</v>
      </c>
      <c r="F50" s="201">
        <v>0</v>
      </c>
      <c r="G50" s="201">
        <v>0</v>
      </c>
      <c r="H50" s="201">
        <v>0</v>
      </c>
      <c r="I50" s="201">
        <v>0</v>
      </c>
      <c r="J50" s="201">
        <v>0</v>
      </c>
      <c r="K50" s="201">
        <v>0</v>
      </c>
      <c r="L50" s="201">
        <v>0</v>
      </c>
      <c r="M50" s="201">
        <v>0</v>
      </c>
      <c r="N50" s="201">
        <v>0</v>
      </c>
      <c r="O50" s="201">
        <v>0</v>
      </c>
      <c r="P50" s="201">
        <v>0</v>
      </c>
      <c r="Q50" s="202">
        <v>0</v>
      </c>
      <c r="R50" s="202">
        <v>0</v>
      </c>
      <c r="S50" s="202">
        <v>0</v>
      </c>
      <c r="T50" s="202">
        <v>0</v>
      </c>
      <c r="U50" s="202">
        <v>0</v>
      </c>
      <c r="V50" s="202">
        <v>0</v>
      </c>
      <c r="W50" s="202">
        <v>0</v>
      </c>
      <c r="X50" s="202">
        <v>0</v>
      </c>
      <c r="Y50" s="202">
        <v>0</v>
      </c>
      <c r="Z50" s="202">
        <v>0</v>
      </c>
      <c r="AA50" s="202">
        <v>0</v>
      </c>
      <c r="AB50" s="202">
        <v>0</v>
      </c>
      <c r="AC50" s="202">
        <v>0</v>
      </c>
      <c r="AD50" s="202">
        <v>0</v>
      </c>
      <c r="AE50" s="202">
        <v>0</v>
      </c>
      <c r="AF50" s="202">
        <v>0</v>
      </c>
      <c r="AG50" s="202">
        <v>0</v>
      </c>
      <c r="AH50" s="202">
        <v>0</v>
      </c>
      <c r="AI50" s="202">
        <v>0</v>
      </c>
      <c r="AJ50" s="202">
        <v>0</v>
      </c>
      <c r="AK50" s="202">
        <v>0</v>
      </c>
      <c r="AL50" s="202">
        <v>0</v>
      </c>
      <c r="AM50" s="202">
        <v>0</v>
      </c>
      <c r="AO50" s="191"/>
    </row>
    <row r="51" spans="1:41" ht="15.6">
      <c r="A51" s="195" t="s">
        <v>668</v>
      </c>
      <c r="B51" s="195" t="s">
        <v>184</v>
      </c>
      <c r="C51" s="36" t="s">
        <v>27</v>
      </c>
      <c r="D51" s="33">
        <v>13.876000000000001</v>
      </c>
      <c r="E51" s="201">
        <v>0</v>
      </c>
      <c r="F51" s="201">
        <v>3.0762</v>
      </c>
      <c r="G51" s="201">
        <v>0.125</v>
      </c>
      <c r="H51" s="201">
        <v>0</v>
      </c>
      <c r="I51" s="201">
        <v>0.01</v>
      </c>
      <c r="J51" s="201">
        <v>0.312</v>
      </c>
      <c r="K51" s="201">
        <v>6.6253000000000002</v>
      </c>
      <c r="L51" s="201">
        <v>3.605</v>
      </c>
      <c r="M51" s="201">
        <v>5.2500000000000005E-2</v>
      </c>
      <c r="N51" s="201">
        <v>0.05</v>
      </c>
      <c r="O51" s="201">
        <v>0.02</v>
      </c>
      <c r="P51" s="201">
        <v>0</v>
      </c>
      <c r="Q51" s="202">
        <v>0</v>
      </c>
      <c r="R51" s="202">
        <v>0</v>
      </c>
      <c r="S51" s="202">
        <v>0</v>
      </c>
      <c r="T51" s="202">
        <v>0</v>
      </c>
      <c r="U51" s="202">
        <v>0</v>
      </c>
      <c r="V51" s="202">
        <v>0</v>
      </c>
      <c r="W51" s="202">
        <v>0</v>
      </c>
      <c r="X51" s="202">
        <v>0</v>
      </c>
      <c r="Y51" s="202">
        <v>0</v>
      </c>
      <c r="Z51" s="202">
        <v>0</v>
      </c>
      <c r="AA51" s="202">
        <v>0</v>
      </c>
      <c r="AB51" s="202">
        <v>0</v>
      </c>
      <c r="AC51" s="202">
        <v>0</v>
      </c>
      <c r="AD51" s="202">
        <v>0</v>
      </c>
      <c r="AE51" s="202">
        <v>0</v>
      </c>
      <c r="AF51" s="202">
        <v>0</v>
      </c>
      <c r="AG51" s="202">
        <v>0</v>
      </c>
      <c r="AH51" s="202">
        <v>0</v>
      </c>
      <c r="AI51" s="202">
        <v>0</v>
      </c>
      <c r="AJ51" s="202">
        <v>0</v>
      </c>
      <c r="AK51" s="202">
        <v>0</v>
      </c>
      <c r="AL51" s="202">
        <v>0</v>
      </c>
      <c r="AM51" s="202">
        <v>0</v>
      </c>
      <c r="AO51" s="191"/>
    </row>
    <row r="52" spans="1:41" ht="15.6">
      <c r="A52" s="195" t="s">
        <v>734</v>
      </c>
      <c r="B52" s="195" t="s">
        <v>188</v>
      </c>
      <c r="C52" s="36" t="s">
        <v>28</v>
      </c>
      <c r="D52" s="33">
        <v>1.25</v>
      </c>
      <c r="E52" s="201">
        <v>1.25</v>
      </c>
      <c r="F52" s="201">
        <v>0</v>
      </c>
      <c r="G52" s="201">
        <v>0</v>
      </c>
      <c r="H52" s="201">
        <v>0</v>
      </c>
      <c r="I52" s="201">
        <v>0</v>
      </c>
      <c r="J52" s="201">
        <v>0</v>
      </c>
      <c r="K52" s="201">
        <v>0</v>
      </c>
      <c r="L52" s="201">
        <v>0</v>
      </c>
      <c r="M52" s="201">
        <v>0</v>
      </c>
      <c r="N52" s="201">
        <v>0</v>
      </c>
      <c r="O52" s="201">
        <v>0</v>
      </c>
      <c r="P52" s="201">
        <v>0</v>
      </c>
      <c r="Q52" s="202">
        <v>0</v>
      </c>
      <c r="R52" s="202">
        <v>0</v>
      </c>
      <c r="S52" s="202">
        <v>0</v>
      </c>
      <c r="T52" s="202">
        <v>0</v>
      </c>
      <c r="U52" s="202">
        <v>0</v>
      </c>
      <c r="V52" s="202">
        <v>0</v>
      </c>
      <c r="W52" s="202">
        <v>0</v>
      </c>
      <c r="X52" s="202">
        <v>0</v>
      </c>
      <c r="Y52" s="202">
        <v>0</v>
      </c>
      <c r="Z52" s="202">
        <v>0</v>
      </c>
      <c r="AA52" s="202">
        <v>0</v>
      </c>
      <c r="AB52" s="202">
        <v>0</v>
      </c>
      <c r="AC52" s="202">
        <v>0</v>
      </c>
      <c r="AD52" s="202">
        <v>0</v>
      </c>
      <c r="AE52" s="202">
        <v>0</v>
      </c>
      <c r="AF52" s="202">
        <v>0</v>
      </c>
      <c r="AG52" s="202">
        <v>0</v>
      </c>
      <c r="AH52" s="202">
        <v>0</v>
      </c>
      <c r="AI52" s="202">
        <v>0</v>
      </c>
      <c r="AJ52" s="202">
        <v>0</v>
      </c>
      <c r="AK52" s="202">
        <v>0</v>
      </c>
      <c r="AL52" s="202">
        <v>0</v>
      </c>
      <c r="AM52" s="202">
        <v>0</v>
      </c>
      <c r="AO52" s="191"/>
    </row>
    <row r="53" spans="1:41" ht="15.6">
      <c r="A53" s="195" t="s">
        <v>736</v>
      </c>
      <c r="B53" s="195" t="s">
        <v>667</v>
      </c>
      <c r="C53" s="36" t="s">
        <v>29</v>
      </c>
      <c r="D53" s="33">
        <v>0.6298999999999999</v>
      </c>
      <c r="E53" s="201">
        <v>0</v>
      </c>
      <c r="F53" s="201">
        <v>9.1900000000000009E-2</v>
      </c>
      <c r="G53" s="201">
        <v>0</v>
      </c>
      <c r="H53" s="201">
        <v>0</v>
      </c>
      <c r="I53" s="201">
        <v>8.1000000000000003E-2</v>
      </c>
      <c r="J53" s="201">
        <v>0</v>
      </c>
      <c r="K53" s="201">
        <v>0</v>
      </c>
      <c r="L53" s="201">
        <v>0.107</v>
      </c>
      <c r="M53" s="201">
        <v>0</v>
      </c>
      <c r="N53" s="201">
        <v>0.17</v>
      </c>
      <c r="O53" s="201">
        <v>0.18</v>
      </c>
      <c r="P53" s="201">
        <v>0</v>
      </c>
      <c r="Q53" s="202">
        <v>0</v>
      </c>
      <c r="R53" s="202">
        <v>0</v>
      </c>
      <c r="S53" s="202">
        <v>0</v>
      </c>
      <c r="T53" s="202">
        <v>0</v>
      </c>
      <c r="U53" s="202">
        <v>0</v>
      </c>
      <c r="V53" s="202">
        <v>0</v>
      </c>
      <c r="W53" s="202">
        <v>0</v>
      </c>
      <c r="X53" s="202">
        <v>0</v>
      </c>
      <c r="Y53" s="202">
        <v>0</v>
      </c>
      <c r="Z53" s="202">
        <v>0</v>
      </c>
      <c r="AA53" s="202">
        <v>0</v>
      </c>
      <c r="AB53" s="202">
        <v>0</v>
      </c>
      <c r="AC53" s="202">
        <v>0</v>
      </c>
      <c r="AD53" s="202">
        <v>0</v>
      </c>
      <c r="AE53" s="202">
        <v>0</v>
      </c>
      <c r="AF53" s="202">
        <v>0</v>
      </c>
      <c r="AG53" s="202">
        <v>0</v>
      </c>
      <c r="AH53" s="202">
        <v>0</v>
      </c>
      <c r="AI53" s="202">
        <v>0</v>
      </c>
      <c r="AJ53" s="202">
        <v>0</v>
      </c>
      <c r="AK53" s="202">
        <v>0</v>
      </c>
      <c r="AL53" s="202">
        <v>0</v>
      </c>
      <c r="AM53" s="202">
        <v>0</v>
      </c>
      <c r="AO53" s="191"/>
    </row>
    <row r="54" spans="1:41" ht="15.6" hidden="1">
      <c r="A54" s="195" t="s">
        <v>1678</v>
      </c>
      <c r="B54" s="195" t="s">
        <v>669</v>
      </c>
      <c r="C54" s="36" t="s">
        <v>670</v>
      </c>
      <c r="D54" s="33">
        <v>0</v>
      </c>
      <c r="E54" s="201">
        <v>0</v>
      </c>
      <c r="F54" s="201">
        <v>0</v>
      </c>
      <c r="G54" s="201">
        <v>0</v>
      </c>
      <c r="H54" s="201">
        <v>0</v>
      </c>
      <c r="I54" s="201">
        <v>0</v>
      </c>
      <c r="J54" s="201">
        <v>0</v>
      </c>
      <c r="K54" s="201">
        <v>0</v>
      </c>
      <c r="L54" s="201">
        <v>0</v>
      </c>
      <c r="M54" s="201">
        <v>0</v>
      </c>
      <c r="N54" s="201">
        <v>0</v>
      </c>
      <c r="O54" s="201">
        <v>0</v>
      </c>
      <c r="P54" s="201">
        <v>0</v>
      </c>
      <c r="Q54" s="202">
        <v>0</v>
      </c>
      <c r="R54" s="202">
        <v>0</v>
      </c>
      <c r="S54" s="202">
        <v>0</v>
      </c>
      <c r="T54" s="202">
        <v>0</v>
      </c>
      <c r="U54" s="202">
        <v>0</v>
      </c>
      <c r="V54" s="202">
        <v>0</v>
      </c>
      <c r="W54" s="202">
        <v>0</v>
      </c>
      <c r="X54" s="202">
        <v>0</v>
      </c>
      <c r="Y54" s="202">
        <v>0</v>
      </c>
      <c r="Z54" s="202">
        <v>0</v>
      </c>
      <c r="AA54" s="202">
        <v>0</v>
      </c>
      <c r="AB54" s="202">
        <v>0</v>
      </c>
      <c r="AC54" s="202">
        <v>0</v>
      </c>
      <c r="AD54" s="202">
        <v>0</v>
      </c>
      <c r="AE54" s="202">
        <v>0</v>
      </c>
      <c r="AF54" s="202">
        <v>0</v>
      </c>
      <c r="AG54" s="202">
        <v>0</v>
      </c>
      <c r="AH54" s="202">
        <v>0</v>
      </c>
      <c r="AI54" s="202">
        <v>0</v>
      </c>
      <c r="AJ54" s="202">
        <v>0</v>
      </c>
      <c r="AK54" s="202">
        <v>0</v>
      </c>
      <c r="AL54" s="202">
        <v>0</v>
      </c>
      <c r="AM54" s="202">
        <v>0</v>
      </c>
      <c r="AO54" s="191"/>
    </row>
    <row r="55" spans="1:41" ht="15.6" hidden="1">
      <c r="A55" s="195" t="s">
        <v>1679</v>
      </c>
      <c r="B55" s="195" t="s">
        <v>1657</v>
      </c>
      <c r="C55" s="36" t="s">
        <v>1658</v>
      </c>
      <c r="D55" s="33">
        <v>0</v>
      </c>
      <c r="E55" s="201">
        <v>0</v>
      </c>
      <c r="F55" s="201">
        <v>0</v>
      </c>
      <c r="G55" s="201">
        <v>0</v>
      </c>
      <c r="H55" s="201">
        <v>0</v>
      </c>
      <c r="I55" s="201">
        <v>0</v>
      </c>
      <c r="J55" s="201">
        <v>0</v>
      </c>
      <c r="K55" s="201">
        <v>0</v>
      </c>
      <c r="L55" s="201">
        <v>0</v>
      </c>
      <c r="M55" s="201">
        <v>0</v>
      </c>
      <c r="N55" s="201">
        <v>0</v>
      </c>
      <c r="O55" s="201">
        <v>0</v>
      </c>
      <c r="P55" s="201">
        <v>0</v>
      </c>
      <c r="Q55" s="202">
        <v>0</v>
      </c>
      <c r="R55" s="202">
        <v>0</v>
      </c>
      <c r="S55" s="202">
        <v>0</v>
      </c>
      <c r="T55" s="202">
        <v>0</v>
      </c>
      <c r="U55" s="202">
        <v>0</v>
      </c>
      <c r="V55" s="202">
        <v>0</v>
      </c>
      <c r="W55" s="202">
        <v>0</v>
      </c>
      <c r="X55" s="202">
        <v>0</v>
      </c>
      <c r="Y55" s="202">
        <v>0</v>
      </c>
      <c r="Z55" s="202">
        <v>0</v>
      </c>
      <c r="AA55" s="202">
        <v>0</v>
      </c>
      <c r="AB55" s="202">
        <v>0</v>
      </c>
      <c r="AC55" s="202">
        <v>0</v>
      </c>
      <c r="AD55" s="202">
        <v>0</v>
      </c>
      <c r="AE55" s="202">
        <v>0</v>
      </c>
      <c r="AF55" s="202">
        <v>0</v>
      </c>
      <c r="AG55" s="202">
        <v>0</v>
      </c>
      <c r="AH55" s="202">
        <v>0</v>
      </c>
      <c r="AI55" s="202">
        <v>0</v>
      </c>
      <c r="AJ55" s="202">
        <v>0</v>
      </c>
      <c r="AK55" s="202">
        <v>0</v>
      </c>
      <c r="AL55" s="202">
        <v>0</v>
      </c>
      <c r="AM55" s="202">
        <v>0</v>
      </c>
      <c r="AO55" s="191"/>
    </row>
    <row r="56" spans="1:41" ht="15.6" hidden="1">
      <c r="A56" s="195" t="s">
        <v>1659</v>
      </c>
      <c r="B56" s="195" t="s">
        <v>1680</v>
      </c>
      <c r="C56" s="36" t="s">
        <v>1681</v>
      </c>
      <c r="D56" s="33">
        <v>0</v>
      </c>
      <c r="E56" s="201">
        <v>0</v>
      </c>
      <c r="F56" s="201">
        <v>0</v>
      </c>
      <c r="G56" s="201">
        <v>0</v>
      </c>
      <c r="H56" s="201">
        <v>0</v>
      </c>
      <c r="I56" s="201">
        <v>0</v>
      </c>
      <c r="J56" s="201">
        <v>0</v>
      </c>
      <c r="K56" s="201">
        <v>0</v>
      </c>
      <c r="L56" s="201">
        <v>0</v>
      </c>
      <c r="M56" s="201">
        <v>0</v>
      </c>
      <c r="N56" s="201">
        <v>0</v>
      </c>
      <c r="O56" s="201">
        <v>0</v>
      </c>
      <c r="P56" s="201">
        <v>0</v>
      </c>
      <c r="Q56" s="202">
        <v>0</v>
      </c>
      <c r="R56" s="202">
        <v>0</v>
      </c>
      <c r="S56" s="202">
        <v>0</v>
      </c>
      <c r="T56" s="202">
        <v>0</v>
      </c>
      <c r="U56" s="202">
        <v>0</v>
      </c>
      <c r="V56" s="202">
        <v>0</v>
      </c>
      <c r="W56" s="202">
        <v>0</v>
      </c>
      <c r="X56" s="202">
        <v>0</v>
      </c>
      <c r="Y56" s="202">
        <v>0</v>
      </c>
      <c r="Z56" s="202">
        <v>0</v>
      </c>
      <c r="AA56" s="202">
        <v>0</v>
      </c>
      <c r="AB56" s="202">
        <v>0</v>
      </c>
      <c r="AC56" s="202">
        <v>0</v>
      </c>
      <c r="AD56" s="202">
        <v>0</v>
      </c>
      <c r="AE56" s="202">
        <v>0</v>
      </c>
      <c r="AF56" s="202">
        <v>0</v>
      </c>
      <c r="AG56" s="202">
        <v>0</v>
      </c>
      <c r="AH56" s="202">
        <v>0</v>
      </c>
      <c r="AI56" s="202">
        <v>0</v>
      </c>
      <c r="AJ56" s="202">
        <v>0</v>
      </c>
      <c r="AK56" s="202">
        <v>0</v>
      </c>
      <c r="AL56" s="202">
        <v>0</v>
      </c>
      <c r="AM56" s="202">
        <v>0</v>
      </c>
      <c r="AO56" s="191"/>
    </row>
    <row r="57" spans="1:41" ht="15.6">
      <c r="A57" s="195" t="s">
        <v>1660</v>
      </c>
      <c r="B57" s="195" t="s">
        <v>735</v>
      </c>
      <c r="C57" s="36" t="s">
        <v>30</v>
      </c>
      <c r="D57" s="33">
        <v>13.0307</v>
      </c>
      <c r="E57" s="201">
        <v>0.54</v>
      </c>
      <c r="F57" s="201">
        <v>2.38</v>
      </c>
      <c r="G57" s="201">
        <v>1.4909999999999999</v>
      </c>
      <c r="H57" s="201">
        <v>1.4339999999999999</v>
      </c>
      <c r="I57" s="201">
        <v>0</v>
      </c>
      <c r="J57" s="201">
        <v>0.7400000000000001</v>
      </c>
      <c r="K57" s="201">
        <v>0.52569999999999995</v>
      </c>
      <c r="L57" s="201">
        <v>3</v>
      </c>
      <c r="M57" s="201">
        <v>2.82</v>
      </c>
      <c r="N57" s="201">
        <v>0.1</v>
      </c>
      <c r="O57" s="201">
        <v>0</v>
      </c>
      <c r="P57" s="201">
        <v>0</v>
      </c>
      <c r="Q57" s="202">
        <v>0</v>
      </c>
      <c r="R57" s="202">
        <v>0</v>
      </c>
      <c r="S57" s="202">
        <v>0</v>
      </c>
      <c r="T57" s="202">
        <v>0</v>
      </c>
      <c r="U57" s="202">
        <v>0</v>
      </c>
      <c r="V57" s="202">
        <v>0</v>
      </c>
      <c r="W57" s="202">
        <v>0</v>
      </c>
      <c r="X57" s="202">
        <v>0</v>
      </c>
      <c r="Y57" s="202">
        <v>0</v>
      </c>
      <c r="Z57" s="202">
        <v>0</v>
      </c>
      <c r="AA57" s="202">
        <v>0</v>
      </c>
      <c r="AB57" s="202">
        <v>0</v>
      </c>
      <c r="AC57" s="202">
        <v>0</v>
      </c>
      <c r="AD57" s="202">
        <v>0</v>
      </c>
      <c r="AE57" s="202">
        <v>0</v>
      </c>
      <c r="AF57" s="202">
        <v>0</v>
      </c>
      <c r="AG57" s="202">
        <v>0</v>
      </c>
      <c r="AH57" s="202">
        <v>0</v>
      </c>
      <c r="AI57" s="202">
        <v>0</v>
      </c>
      <c r="AJ57" s="202">
        <v>0</v>
      </c>
      <c r="AK57" s="202">
        <v>0</v>
      </c>
      <c r="AL57" s="202">
        <v>0</v>
      </c>
      <c r="AM57" s="202">
        <v>0</v>
      </c>
      <c r="AO57" s="191"/>
    </row>
    <row r="58" spans="1:41" ht="15.6">
      <c r="A58" s="195" t="s">
        <v>1661</v>
      </c>
      <c r="B58" s="195" t="s">
        <v>737</v>
      </c>
      <c r="C58" s="36" t="s">
        <v>31</v>
      </c>
      <c r="D58" s="33">
        <v>0</v>
      </c>
      <c r="E58" s="201">
        <v>0</v>
      </c>
      <c r="F58" s="201">
        <v>0</v>
      </c>
      <c r="G58" s="201">
        <v>0</v>
      </c>
      <c r="H58" s="201">
        <v>0</v>
      </c>
      <c r="I58" s="201">
        <v>0</v>
      </c>
      <c r="J58" s="201">
        <v>0</v>
      </c>
      <c r="K58" s="201">
        <v>0</v>
      </c>
      <c r="L58" s="201">
        <v>0</v>
      </c>
      <c r="M58" s="201">
        <v>0</v>
      </c>
      <c r="N58" s="201">
        <v>0</v>
      </c>
      <c r="O58" s="201">
        <v>0</v>
      </c>
      <c r="P58" s="201">
        <v>0</v>
      </c>
      <c r="Q58" s="202">
        <v>0</v>
      </c>
      <c r="R58" s="202">
        <v>0</v>
      </c>
      <c r="S58" s="202">
        <v>0</v>
      </c>
      <c r="T58" s="202">
        <v>0</v>
      </c>
      <c r="U58" s="202">
        <v>0</v>
      </c>
      <c r="V58" s="202">
        <v>0</v>
      </c>
      <c r="W58" s="202">
        <v>0</v>
      </c>
      <c r="X58" s="202">
        <v>0</v>
      </c>
      <c r="Y58" s="202">
        <v>0</v>
      </c>
      <c r="Z58" s="202">
        <v>0</v>
      </c>
      <c r="AA58" s="202">
        <v>0</v>
      </c>
      <c r="AB58" s="202">
        <v>0</v>
      </c>
      <c r="AC58" s="202">
        <v>0</v>
      </c>
      <c r="AD58" s="202">
        <v>0</v>
      </c>
      <c r="AE58" s="202">
        <v>0</v>
      </c>
      <c r="AF58" s="202">
        <v>0</v>
      </c>
      <c r="AG58" s="202">
        <v>0</v>
      </c>
      <c r="AH58" s="202">
        <v>0</v>
      </c>
      <c r="AI58" s="202">
        <v>0</v>
      </c>
      <c r="AJ58" s="202">
        <v>0</v>
      </c>
      <c r="AK58" s="202">
        <v>0</v>
      </c>
      <c r="AL58" s="202">
        <v>0</v>
      </c>
      <c r="AM58" s="202">
        <v>0</v>
      </c>
      <c r="AO58" s="191"/>
    </row>
    <row r="59" spans="1:41" ht="15.6" hidden="1">
      <c r="A59" s="195" t="s">
        <v>1662</v>
      </c>
      <c r="B59" s="195" t="s">
        <v>1682</v>
      </c>
      <c r="C59" s="36" t="s">
        <v>1683</v>
      </c>
      <c r="D59" s="202">
        <v>0</v>
      </c>
      <c r="E59" s="202">
        <v>0</v>
      </c>
      <c r="F59" s="202">
        <v>0</v>
      </c>
      <c r="G59" s="202">
        <v>0</v>
      </c>
      <c r="H59" s="202">
        <v>0</v>
      </c>
      <c r="I59" s="202">
        <v>0</v>
      </c>
      <c r="J59" s="202">
        <v>0</v>
      </c>
      <c r="K59" s="202">
        <v>0</v>
      </c>
      <c r="L59" s="202">
        <v>0</v>
      </c>
      <c r="M59" s="202">
        <v>0</v>
      </c>
      <c r="N59" s="202">
        <v>0</v>
      </c>
      <c r="O59" s="202">
        <v>0</v>
      </c>
      <c r="P59" s="202">
        <v>0</v>
      </c>
      <c r="Q59" s="202">
        <v>0</v>
      </c>
      <c r="R59" s="202">
        <v>0</v>
      </c>
      <c r="S59" s="202">
        <v>0</v>
      </c>
      <c r="T59" s="202">
        <v>0</v>
      </c>
      <c r="U59" s="202">
        <v>0</v>
      </c>
      <c r="V59" s="202">
        <v>0</v>
      </c>
      <c r="W59" s="202">
        <v>0</v>
      </c>
      <c r="X59" s="202">
        <v>0</v>
      </c>
      <c r="Y59" s="202">
        <v>0</v>
      </c>
      <c r="Z59" s="202">
        <v>0</v>
      </c>
      <c r="AA59" s="202">
        <v>0</v>
      </c>
      <c r="AB59" s="202">
        <v>0</v>
      </c>
      <c r="AC59" s="202">
        <v>0</v>
      </c>
      <c r="AD59" s="202">
        <v>0</v>
      </c>
      <c r="AE59" s="202">
        <v>0</v>
      </c>
      <c r="AF59" s="202">
        <v>0</v>
      </c>
      <c r="AG59" s="202">
        <v>0</v>
      </c>
      <c r="AH59" s="202">
        <v>0</v>
      </c>
      <c r="AI59" s="202">
        <v>0</v>
      </c>
      <c r="AJ59" s="202">
        <v>0</v>
      </c>
      <c r="AK59" s="202">
        <v>0</v>
      </c>
      <c r="AL59" s="202">
        <v>0</v>
      </c>
      <c r="AM59" s="202">
        <v>0</v>
      </c>
      <c r="AO59" s="191"/>
    </row>
  </sheetData>
  <mergeCells count="8">
    <mergeCell ref="A2:AM2"/>
    <mergeCell ref="M3:P3"/>
    <mergeCell ref="AJ3:AM3"/>
    <mergeCell ref="A4:A5"/>
    <mergeCell ref="B4:B5"/>
    <mergeCell ref="C4:C5"/>
    <mergeCell ref="D4:D5"/>
    <mergeCell ref="E4:AM4"/>
  </mergeCells>
  <pageMargins left="0.44" right="0.24" top="0.56999999999999995" bottom="0.28000000000000003"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showZeros="0" view="pageBreakPreview" zoomScale="60" zoomScaleNormal="100" workbookViewId="0">
      <selection activeCell="AR52" sqref="AR52"/>
    </sheetView>
  </sheetViews>
  <sheetFormatPr defaultColWidth="7.6640625" defaultRowHeight="13.2"/>
  <cols>
    <col min="1" max="1" width="8.21875" style="181" customWidth="1"/>
    <col min="2" max="2" width="46.5546875" style="181" customWidth="1"/>
    <col min="3" max="3" width="8.21875" style="203" customWidth="1"/>
    <col min="4" max="4" width="11.77734375" style="181" customWidth="1"/>
    <col min="5" max="16" width="8.88671875" style="181" customWidth="1"/>
    <col min="17" max="39" width="8" style="181" hidden="1" customWidth="1"/>
    <col min="40" max="256" width="7.6640625" style="181"/>
    <col min="257" max="257" width="8.21875" style="181" customWidth="1"/>
    <col min="258" max="258" width="46.5546875" style="181" customWidth="1"/>
    <col min="259" max="259" width="8.21875" style="181" customWidth="1"/>
    <col min="260" max="260" width="11.77734375" style="181" customWidth="1"/>
    <col min="261" max="272" width="8.88671875" style="181" customWidth="1"/>
    <col min="273" max="295" width="0" style="181" hidden="1" customWidth="1"/>
    <col min="296" max="512" width="7.6640625" style="181"/>
    <col min="513" max="513" width="8.21875" style="181" customWidth="1"/>
    <col min="514" max="514" width="46.5546875" style="181" customWidth="1"/>
    <col min="515" max="515" width="8.21875" style="181" customWidth="1"/>
    <col min="516" max="516" width="11.77734375" style="181" customWidth="1"/>
    <col min="517" max="528" width="8.88671875" style="181" customWidth="1"/>
    <col min="529" max="551" width="0" style="181" hidden="1" customWidth="1"/>
    <col min="552" max="768" width="7.6640625" style="181"/>
    <col min="769" max="769" width="8.21875" style="181" customWidth="1"/>
    <col min="770" max="770" width="46.5546875" style="181" customWidth="1"/>
    <col min="771" max="771" width="8.21875" style="181" customWidth="1"/>
    <col min="772" max="772" width="11.77734375" style="181" customWidth="1"/>
    <col min="773" max="784" width="8.88671875" style="181" customWidth="1"/>
    <col min="785" max="807" width="0" style="181" hidden="1" customWidth="1"/>
    <col min="808" max="1024" width="7.6640625" style="181"/>
    <col min="1025" max="1025" width="8.21875" style="181" customWidth="1"/>
    <col min="1026" max="1026" width="46.5546875" style="181" customWidth="1"/>
    <col min="1027" max="1027" width="8.21875" style="181" customWidth="1"/>
    <col min="1028" max="1028" width="11.77734375" style="181" customWidth="1"/>
    <col min="1029" max="1040" width="8.88671875" style="181" customWidth="1"/>
    <col min="1041" max="1063" width="0" style="181" hidden="1" customWidth="1"/>
    <col min="1064" max="1280" width="7.6640625" style="181"/>
    <col min="1281" max="1281" width="8.21875" style="181" customWidth="1"/>
    <col min="1282" max="1282" width="46.5546875" style="181" customWidth="1"/>
    <col min="1283" max="1283" width="8.21875" style="181" customWidth="1"/>
    <col min="1284" max="1284" width="11.77734375" style="181" customWidth="1"/>
    <col min="1285" max="1296" width="8.88671875" style="181" customWidth="1"/>
    <col min="1297" max="1319" width="0" style="181" hidden="1" customWidth="1"/>
    <col min="1320" max="1536" width="7.6640625" style="181"/>
    <col min="1537" max="1537" width="8.21875" style="181" customWidth="1"/>
    <col min="1538" max="1538" width="46.5546875" style="181" customWidth="1"/>
    <col min="1539" max="1539" width="8.21875" style="181" customWidth="1"/>
    <col min="1540" max="1540" width="11.77734375" style="181" customWidth="1"/>
    <col min="1541" max="1552" width="8.88671875" style="181" customWidth="1"/>
    <col min="1553" max="1575" width="0" style="181" hidden="1" customWidth="1"/>
    <col min="1576" max="1792" width="7.6640625" style="181"/>
    <col min="1793" max="1793" width="8.21875" style="181" customWidth="1"/>
    <col min="1794" max="1794" width="46.5546875" style="181" customWidth="1"/>
    <col min="1795" max="1795" width="8.21875" style="181" customWidth="1"/>
    <col min="1796" max="1796" width="11.77734375" style="181" customWidth="1"/>
    <col min="1797" max="1808" width="8.88671875" style="181" customWidth="1"/>
    <col min="1809" max="1831" width="0" style="181" hidden="1" customWidth="1"/>
    <col min="1832" max="2048" width="7.6640625" style="181"/>
    <col min="2049" max="2049" width="8.21875" style="181" customWidth="1"/>
    <col min="2050" max="2050" width="46.5546875" style="181" customWidth="1"/>
    <col min="2051" max="2051" width="8.21875" style="181" customWidth="1"/>
    <col min="2052" max="2052" width="11.77734375" style="181" customWidth="1"/>
    <col min="2053" max="2064" width="8.88671875" style="181" customWidth="1"/>
    <col min="2065" max="2087" width="0" style="181" hidden="1" customWidth="1"/>
    <col min="2088" max="2304" width="7.6640625" style="181"/>
    <col min="2305" max="2305" width="8.21875" style="181" customWidth="1"/>
    <col min="2306" max="2306" width="46.5546875" style="181" customWidth="1"/>
    <col min="2307" max="2307" width="8.21875" style="181" customWidth="1"/>
    <col min="2308" max="2308" width="11.77734375" style="181" customWidth="1"/>
    <col min="2309" max="2320" width="8.88671875" style="181" customWidth="1"/>
    <col min="2321" max="2343" width="0" style="181" hidden="1" customWidth="1"/>
    <col min="2344" max="2560" width="7.6640625" style="181"/>
    <col min="2561" max="2561" width="8.21875" style="181" customWidth="1"/>
    <col min="2562" max="2562" width="46.5546875" style="181" customWidth="1"/>
    <col min="2563" max="2563" width="8.21875" style="181" customWidth="1"/>
    <col min="2564" max="2564" width="11.77734375" style="181" customWidth="1"/>
    <col min="2565" max="2576" width="8.88671875" style="181" customWidth="1"/>
    <col min="2577" max="2599" width="0" style="181" hidden="1" customWidth="1"/>
    <col min="2600" max="2816" width="7.6640625" style="181"/>
    <col min="2817" max="2817" width="8.21875" style="181" customWidth="1"/>
    <col min="2818" max="2818" width="46.5546875" style="181" customWidth="1"/>
    <col min="2819" max="2819" width="8.21875" style="181" customWidth="1"/>
    <col min="2820" max="2820" width="11.77734375" style="181" customWidth="1"/>
    <col min="2821" max="2832" width="8.88671875" style="181" customWidth="1"/>
    <col min="2833" max="2855" width="0" style="181" hidden="1" customWidth="1"/>
    <col min="2856" max="3072" width="7.6640625" style="181"/>
    <col min="3073" max="3073" width="8.21875" style="181" customWidth="1"/>
    <col min="3074" max="3074" width="46.5546875" style="181" customWidth="1"/>
    <col min="3075" max="3075" width="8.21875" style="181" customWidth="1"/>
    <col min="3076" max="3076" width="11.77734375" style="181" customWidth="1"/>
    <col min="3077" max="3088" width="8.88671875" style="181" customWidth="1"/>
    <col min="3089" max="3111" width="0" style="181" hidden="1" customWidth="1"/>
    <col min="3112" max="3328" width="7.6640625" style="181"/>
    <col min="3329" max="3329" width="8.21875" style="181" customWidth="1"/>
    <col min="3330" max="3330" width="46.5546875" style="181" customWidth="1"/>
    <col min="3331" max="3331" width="8.21875" style="181" customWidth="1"/>
    <col min="3332" max="3332" width="11.77734375" style="181" customWidth="1"/>
    <col min="3333" max="3344" width="8.88671875" style="181" customWidth="1"/>
    <col min="3345" max="3367" width="0" style="181" hidden="1" customWidth="1"/>
    <col min="3368" max="3584" width="7.6640625" style="181"/>
    <col min="3585" max="3585" width="8.21875" style="181" customWidth="1"/>
    <col min="3586" max="3586" width="46.5546875" style="181" customWidth="1"/>
    <col min="3587" max="3587" width="8.21875" style="181" customWidth="1"/>
    <col min="3588" max="3588" width="11.77734375" style="181" customWidth="1"/>
    <col min="3589" max="3600" width="8.88671875" style="181" customWidth="1"/>
    <col min="3601" max="3623" width="0" style="181" hidden="1" customWidth="1"/>
    <col min="3624" max="3840" width="7.6640625" style="181"/>
    <col min="3841" max="3841" width="8.21875" style="181" customWidth="1"/>
    <col min="3842" max="3842" width="46.5546875" style="181" customWidth="1"/>
    <col min="3843" max="3843" width="8.21875" style="181" customWidth="1"/>
    <col min="3844" max="3844" width="11.77734375" style="181" customWidth="1"/>
    <col min="3845" max="3856" width="8.88671875" style="181" customWidth="1"/>
    <col min="3857" max="3879" width="0" style="181" hidden="1" customWidth="1"/>
    <col min="3880" max="4096" width="7.6640625" style="181"/>
    <col min="4097" max="4097" width="8.21875" style="181" customWidth="1"/>
    <col min="4098" max="4098" width="46.5546875" style="181" customWidth="1"/>
    <col min="4099" max="4099" width="8.21875" style="181" customWidth="1"/>
    <col min="4100" max="4100" width="11.77734375" style="181" customWidth="1"/>
    <col min="4101" max="4112" width="8.88671875" style="181" customWidth="1"/>
    <col min="4113" max="4135" width="0" style="181" hidden="1" customWidth="1"/>
    <col min="4136" max="4352" width="7.6640625" style="181"/>
    <col min="4353" max="4353" width="8.21875" style="181" customWidth="1"/>
    <col min="4354" max="4354" width="46.5546875" style="181" customWidth="1"/>
    <col min="4355" max="4355" width="8.21875" style="181" customWidth="1"/>
    <col min="4356" max="4356" width="11.77734375" style="181" customWidth="1"/>
    <col min="4357" max="4368" width="8.88671875" style="181" customWidth="1"/>
    <col min="4369" max="4391" width="0" style="181" hidden="1" customWidth="1"/>
    <col min="4392" max="4608" width="7.6640625" style="181"/>
    <col min="4609" max="4609" width="8.21875" style="181" customWidth="1"/>
    <col min="4610" max="4610" width="46.5546875" style="181" customWidth="1"/>
    <col min="4611" max="4611" width="8.21875" style="181" customWidth="1"/>
    <col min="4612" max="4612" width="11.77734375" style="181" customWidth="1"/>
    <col min="4613" max="4624" width="8.88671875" style="181" customWidth="1"/>
    <col min="4625" max="4647" width="0" style="181" hidden="1" customWidth="1"/>
    <col min="4648" max="4864" width="7.6640625" style="181"/>
    <col min="4865" max="4865" width="8.21875" style="181" customWidth="1"/>
    <col min="4866" max="4866" width="46.5546875" style="181" customWidth="1"/>
    <col min="4867" max="4867" width="8.21875" style="181" customWidth="1"/>
    <col min="4868" max="4868" width="11.77734375" style="181" customWidth="1"/>
    <col min="4869" max="4880" width="8.88671875" style="181" customWidth="1"/>
    <col min="4881" max="4903" width="0" style="181" hidden="1" customWidth="1"/>
    <col min="4904" max="5120" width="7.6640625" style="181"/>
    <col min="5121" max="5121" width="8.21875" style="181" customWidth="1"/>
    <col min="5122" max="5122" width="46.5546875" style="181" customWidth="1"/>
    <col min="5123" max="5123" width="8.21875" style="181" customWidth="1"/>
    <col min="5124" max="5124" width="11.77734375" style="181" customWidth="1"/>
    <col min="5125" max="5136" width="8.88671875" style="181" customWidth="1"/>
    <col min="5137" max="5159" width="0" style="181" hidden="1" customWidth="1"/>
    <col min="5160" max="5376" width="7.6640625" style="181"/>
    <col min="5377" max="5377" width="8.21875" style="181" customWidth="1"/>
    <col min="5378" max="5378" width="46.5546875" style="181" customWidth="1"/>
    <col min="5379" max="5379" width="8.21875" style="181" customWidth="1"/>
    <col min="5380" max="5380" width="11.77734375" style="181" customWidth="1"/>
    <col min="5381" max="5392" width="8.88671875" style="181" customWidth="1"/>
    <col min="5393" max="5415" width="0" style="181" hidden="1" customWidth="1"/>
    <col min="5416" max="5632" width="7.6640625" style="181"/>
    <col min="5633" max="5633" width="8.21875" style="181" customWidth="1"/>
    <col min="5634" max="5634" width="46.5546875" style="181" customWidth="1"/>
    <col min="5635" max="5635" width="8.21875" style="181" customWidth="1"/>
    <col min="5636" max="5636" width="11.77734375" style="181" customWidth="1"/>
    <col min="5637" max="5648" width="8.88671875" style="181" customWidth="1"/>
    <col min="5649" max="5671" width="0" style="181" hidden="1" customWidth="1"/>
    <col min="5672" max="5888" width="7.6640625" style="181"/>
    <col min="5889" max="5889" width="8.21875" style="181" customWidth="1"/>
    <col min="5890" max="5890" width="46.5546875" style="181" customWidth="1"/>
    <col min="5891" max="5891" width="8.21875" style="181" customWidth="1"/>
    <col min="5892" max="5892" width="11.77734375" style="181" customWidth="1"/>
    <col min="5893" max="5904" width="8.88671875" style="181" customWidth="1"/>
    <col min="5905" max="5927" width="0" style="181" hidden="1" customWidth="1"/>
    <col min="5928" max="6144" width="7.6640625" style="181"/>
    <col min="6145" max="6145" width="8.21875" style="181" customWidth="1"/>
    <col min="6146" max="6146" width="46.5546875" style="181" customWidth="1"/>
    <col min="6147" max="6147" width="8.21875" style="181" customWidth="1"/>
    <col min="6148" max="6148" width="11.77734375" style="181" customWidth="1"/>
    <col min="6149" max="6160" width="8.88671875" style="181" customWidth="1"/>
    <col min="6161" max="6183" width="0" style="181" hidden="1" customWidth="1"/>
    <col min="6184" max="6400" width="7.6640625" style="181"/>
    <col min="6401" max="6401" width="8.21875" style="181" customWidth="1"/>
    <col min="6402" max="6402" width="46.5546875" style="181" customWidth="1"/>
    <col min="6403" max="6403" width="8.21875" style="181" customWidth="1"/>
    <col min="6404" max="6404" width="11.77734375" style="181" customWidth="1"/>
    <col min="6405" max="6416" width="8.88671875" style="181" customWidth="1"/>
    <col min="6417" max="6439" width="0" style="181" hidden="1" customWidth="1"/>
    <col min="6440" max="6656" width="7.6640625" style="181"/>
    <col min="6657" max="6657" width="8.21875" style="181" customWidth="1"/>
    <col min="6658" max="6658" width="46.5546875" style="181" customWidth="1"/>
    <col min="6659" max="6659" width="8.21875" style="181" customWidth="1"/>
    <col min="6660" max="6660" width="11.77734375" style="181" customWidth="1"/>
    <col min="6661" max="6672" width="8.88671875" style="181" customWidth="1"/>
    <col min="6673" max="6695" width="0" style="181" hidden="1" customWidth="1"/>
    <col min="6696" max="6912" width="7.6640625" style="181"/>
    <col min="6913" max="6913" width="8.21875" style="181" customWidth="1"/>
    <col min="6914" max="6914" width="46.5546875" style="181" customWidth="1"/>
    <col min="6915" max="6915" width="8.21875" style="181" customWidth="1"/>
    <col min="6916" max="6916" width="11.77734375" style="181" customWidth="1"/>
    <col min="6917" max="6928" width="8.88671875" style="181" customWidth="1"/>
    <col min="6929" max="6951" width="0" style="181" hidden="1" customWidth="1"/>
    <col min="6952" max="7168" width="7.6640625" style="181"/>
    <col min="7169" max="7169" width="8.21875" style="181" customWidth="1"/>
    <col min="7170" max="7170" width="46.5546875" style="181" customWidth="1"/>
    <col min="7171" max="7171" width="8.21875" style="181" customWidth="1"/>
    <col min="7172" max="7172" width="11.77734375" style="181" customWidth="1"/>
    <col min="7173" max="7184" width="8.88671875" style="181" customWidth="1"/>
    <col min="7185" max="7207" width="0" style="181" hidden="1" customWidth="1"/>
    <col min="7208" max="7424" width="7.6640625" style="181"/>
    <col min="7425" max="7425" width="8.21875" style="181" customWidth="1"/>
    <col min="7426" max="7426" width="46.5546875" style="181" customWidth="1"/>
    <col min="7427" max="7427" width="8.21875" style="181" customWidth="1"/>
    <col min="7428" max="7428" width="11.77734375" style="181" customWidth="1"/>
    <col min="7429" max="7440" width="8.88671875" style="181" customWidth="1"/>
    <col min="7441" max="7463" width="0" style="181" hidden="1" customWidth="1"/>
    <col min="7464" max="7680" width="7.6640625" style="181"/>
    <col min="7681" max="7681" width="8.21875" style="181" customWidth="1"/>
    <col min="7682" max="7682" width="46.5546875" style="181" customWidth="1"/>
    <col min="7683" max="7683" width="8.21875" style="181" customWidth="1"/>
    <col min="7684" max="7684" width="11.77734375" style="181" customWidth="1"/>
    <col min="7685" max="7696" width="8.88671875" style="181" customWidth="1"/>
    <col min="7697" max="7719" width="0" style="181" hidden="1" customWidth="1"/>
    <col min="7720" max="7936" width="7.6640625" style="181"/>
    <col min="7937" max="7937" width="8.21875" style="181" customWidth="1"/>
    <col min="7938" max="7938" width="46.5546875" style="181" customWidth="1"/>
    <col min="7939" max="7939" width="8.21875" style="181" customWidth="1"/>
    <col min="7940" max="7940" width="11.77734375" style="181" customWidth="1"/>
    <col min="7941" max="7952" width="8.88671875" style="181" customWidth="1"/>
    <col min="7953" max="7975" width="0" style="181" hidden="1" customWidth="1"/>
    <col min="7976" max="8192" width="7.6640625" style="181"/>
    <col min="8193" max="8193" width="8.21875" style="181" customWidth="1"/>
    <col min="8194" max="8194" width="46.5546875" style="181" customWidth="1"/>
    <col min="8195" max="8195" width="8.21875" style="181" customWidth="1"/>
    <col min="8196" max="8196" width="11.77734375" style="181" customWidth="1"/>
    <col min="8197" max="8208" width="8.88671875" style="181" customWidth="1"/>
    <col min="8209" max="8231" width="0" style="181" hidden="1" customWidth="1"/>
    <col min="8232" max="8448" width="7.6640625" style="181"/>
    <col min="8449" max="8449" width="8.21875" style="181" customWidth="1"/>
    <col min="8450" max="8450" width="46.5546875" style="181" customWidth="1"/>
    <col min="8451" max="8451" width="8.21875" style="181" customWidth="1"/>
    <col min="8452" max="8452" width="11.77734375" style="181" customWidth="1"/>
    <col min="8453" max="8464" width="8.88671875" style="181" customWidth="1"/>
    <col min="8465" max="8487" width="0" style="181" hidden="1" customWidth="1"/>
    <col min="8488" max="8704" width="7.6640625" style="181"/>
    <col min="8705" max="8705" width="8.21875" style="181" customWidth="1"/>
    <col min="8706" max="8706" width="46.5546875" style="181" customWidth="1"/>
    <col min="8707" max="8707" width="8.21875" style="181" customWidth="1"/>
    <col min="8708" max="8708" width="11.77734375" style="181" customWidth="1"/>
    <col min="8709" max="8720" width="8.88671875" style="181" customWidth="1"/>
    <col min="8721" max="8743" width="0" style="181" hidden="1" customWidth="1"/>
    <col min="8744" max="8960" width="7.6640625" style="181"/>
    <col min="8961" max="8961" width="8.21875" style="181" customWidth="1"/>
    <col min="8962" max="8962" width="46.5546875" style="181" customWidth="1"/>
    <col min="8963" max="8963" width="8.21875" style="181" customWidth="1"/>
    <col min="8964" max="8964" width="11.77734375" style="181" customWidth="1"/>
    <col min="8965" max="8976" width="8.88671875" style="181" customWidth="1"/>
    <col min="8977" max="8999" width="0" style="181" hidden="1" customWidth="1"/>
    <col min="9000" max="9216" width="7.6640625" style="181"/>
    <col min="9217" max="9217" width="8.21875" style="181" customWidth="1"/>
    <col min="9218" max="9218" width="46.5546875" style="181" customWidth="1"/>
    <col min="9219" max="9219" width="8.21875" style="181" customWidth="1"/>
    <col min="9220" max="9220" width="11.77734375" style="181" customWidth="1"/>
    <col min="9221" max="9232" width="8.88671875" style="181" customWidth="1"/>
    <col min="9233" max="9255" width="0" style="181" hidden="1" customWidth="1"/>
    <col min="9256" max="9472" width="7.6640625" style="181"/>
    <col min="9473" max="9473" width="8.21875" style="181" customWidth="1"/>
    <col min="9474" max="9474" width="46.5546875" style="181" customWidth="1"/>
    <col min="9475" max="9475" width="8.21875" style="181" customWidth="1"/>
    <col min="9476" max="9476" width="11.77734375" style="181" customWidth="1"/>
    <col min="9477" max="9488" width="8.88671875" style="181" customWidth="1"/>
    <col min="9489" max="9511" width="0" style="181" hidden="1" customWidth="1"/>
    <col min="9512" max="9728" width="7.6640625" style="181"/>
    <col min="9729" max="9729" width="8.21875" style="181" customWidth="1"/>
    <col min="9730" max="9730" width="46.5546875" style="181" customWidth="1"/>
    <col min="9731" max="9731" width="8.21875" style="181" customWidth="1"/>
    <col min="9732" max="9732" width="11.77734375" style="181" customWidth="1"/>
    <col min="9733" max="9744" width="8.88671875" style="181" customWidth="1"/>
    <col min="9745" max="9767" width="0" style="181" hidden="1" customWidth="1"/>
    <col min="9768" max="9984" width="7.6640625" style="181"/>
    <col min="9985" max="9985" width="8.21875" style="181" customWidth="1"/>
    <col min="9986" max="9986" width="46.5546875" style="181" customWidth="1"/>
    <col min="9987" max="9987" width="8.21875" style="181" customWidth="1"/>
    <col min="9988" max="9988" width="11.77734375" style="181" customWidth="1"/>
    <col min="9989" max="10000" width="8.88671875" style="181" customWidth="1"/>
    <col min="10001" max="10023" width="0" style="181" hidden="1" customWidth="1"/>
    <col min="10024" max="10240" width="7.6640625" style="181"/>
    <col min="10241" max="10241" width="8.21875" style="181" customWidth="1"/>
    <col min="10242" max="10242" width="46.5546875" style="181" customWidth="1"/>
    <col min="10243" max="10243" width="8.21875" style="181" customWidth="1"/>
    <col min="10244" max="10244" width="11.77734375" style="181" customWidth="1"/>
    <col min="10245" max="10256" width="8.88671875" style="181" customWidth="1"/>
    <col min="10257" max="10279" width="0" style="181" hidden="1" customWidth="1"/>
    <col min="10280" max="10496" width="7.6640625" style="181"/>
    <col min="10497" max="10497" width="8.21875" style="181" customWidth="1"/>
    <col min="10498" max="10498" width="46.5546875" style="181" customWidth="1"/>
    <col min="10499" max="10499" width="8.21875" style="181" customWidth="1"/>
    <col min="10500" max="10500" width="11.77734375" style="181" customWidth="1"/>
    <col min="10501" max="10512" width="8.88671875" style="181" customWidth="1"/>
    <col min="10513" max="10535" width="0" style="181" hidden="1" customWidth="1"/>
    <col min="10536" max="10752" width="7.6640625" style="181"/>
    <col min="10753" max="10753" width="8.21875" style="181" customWidth="1"/>
    <col min="10754" max="10754" width="46.5546875" style="181" customWidth="1"/>
    <col min="10755" max="10755" width="8.21875" style="181" customWidth="1"/>
    <col min="10756" max="10756" width="11.77734375" style="181" customWidth="1"/>
    <col min="10757" max="10768" width="8.88671875" style="181" customWidth="1"/>
    <col min="10769" max="10791" width="0" style="181" hidden="1" customWidth="1"/>
    <col min="10792" max="11008" width="7.6640625" style="181"/>
    <col min="11009" max="11009" width="8.21875" style="181" customWidth="1"/>
    <col min="11010" max="11010" width="46.5546875" style="181" customWidth="1"/>
    <col min="11011" max="11011" width="8.21875" style="181" customWidth="1"/>
    <col min="11012" max="11012" width="11.77734375" style="181" customWidth="1"/>
    <col min="11013" max="11024" width="8.88671875" style="181" customWidth="1"/>
    <col min="11025" max="11047" width="0" style="181" hidden="1" customWidth="1"/>
    <col min="11048" max="11264" width="7.6640625" style="181"/>
    <col min="11265" max="11265" width="8.21875" style="181" customWidth="1"/>
    <col min="11266" max="11266" width="46.5546875" style="181" customWidth="1"/>
    <col min="11267" max="11267" width="8.21875" style="181" customWidth="1"/>
    <col min="11268" max="11268" width="11.77734375" style="181" customWidth="1"/>
    <col min="11269" max="11280" width="8.88671875" style="181" customWidth="1"/>
    <col min="11281" max="11303" width="0" style="181" hidden="1" customWidth="1"/>
    <col min="11304" max="11520" width="7.6640625" style="181"/>
    <col min="11521" max="11521" width="8.21875" style="181" customWidth="1"/>
    <col min="11522" max="11522" width="46.5546875" style="181" customWidth="1"/>
    <col min="11523" max="11523" width="8.21875" style="181" customWidth="1"/>
    <col min="11524" max="11524" width="11.77734375" style="181" customWidth="1"/>
    <col min="11525" max="11536" width="8.88671875" style="181" customWidth="1"/>
    <col min="11537" max="11559" width="0" style="181" hidden="1" customWidth="1"/>
    <col min="11560" max="11776" width="7.6640625" style="181"/>
    <col min="11777" max="11777" width="8.21875" style="181" customWidth="1"/>
    <col min="11778" max="11778" width="46.5546875" style="181" customWidth="1"/>
    <col min="11779" max="11779" width="8.21875" style="181" customWidth="1"/>
    <col min="11780" max="11780" width="11.77734375" style="181" customWidth="1"/>
    <col min="11781" max="11792" width="8.88671875" style="181" customWidth="1"/>
    <col min="11793" max="11815" width="0" style="181" hidden="1" customWidth="1"/>
    <col min="11816" max="12032" width="7.6640625" style="181"/>
    <col min="12033" max="12033" width="8.21875" style="181" customWidth="1"/>
    <col min="12034" max="12034" width="46.5546875" style="181" customWidth="1"/>
    <col min="12035" max="12035" width="8.21875" style="181" customWidth="1"/>
    <col min="12036" max="12036" width="11.77734375" style="181" customWidth="1"/>
    <col min="12037" max="12048" width="8.88671875" style="181" customWidth="1"/>
    <col min="12049" max="12071" width="0" style="181" hidden="1" customWidth="1"/>
    <col min="12072" max="12288" width="7.6640625" style="181"/>
    <col min="12289" max="12289" width="8.21875" style="181" customWidth="1"/>
    <col min="12290" max="12290" width="46.5546875" style="181" customWidth="1"/>
    <col min="12291" max="12291" width="8.21875" style="181" customWidth="1"/>
    <col min="12292" max="12292" width="11.77734375" style="181" customWidth="1"/>
    <col min="12293" max="12304" width="8.88671875" style="181" customWidth="1"/>
    <col min="12305" max="12327" width="0" style="181" hidden="1" customWidth="1"/>
    <col min="12328" max="12544" width="7.6640625" style="181"/>
    <col min="12545" max="12545" width="8.21875" style="181" customWidth="1"/>
    <col min="12546" max="12546" width="46.5546875" style="181" customWidth="1"/>
    <col min="12547" max="12547" width="8.21875" style="181" customWidth="1"/>
    <col min="12548" max="12548" width="11.77734375" style="181" customWidth="1"/>
    <col min="12549" max="12560" width="8.88671875" style="181" customWidth="1"/>
    <col min="12561" max="12583" width="0" style="181" hidden="1" customWidth="1"/>
    <col min="12584" max="12800" width="7.6640625" style="181"/>
    <col min="12801" max="12801" width="8.21875" style="181" customWidth="1"/>
    <col min="12802" max="12802" width="46.5546875" style="181" customWidth="1"/>
    <col min="12803" max="12803" width="8.21875" style="181" customWidth="1"/>
    <col min="12804" max="12804" width="11.77734375" style="181" customWidth="1"/>
    <col min="12805" max="12816" width="8.88671875" style="181" customWidth="1"/>
    <col min="12817" max="12839" width="0" style="181" hidden="1" customWidth="1"/>
    <col min="12840" max="13056" width="7.6640625" style="181"/>
    <col min="13057" max="13057" width="8.21875" style="181" customWidth="1"/>
    <col min="13058" max="13058" width="46.5546875" style="181" customWidth="1"/>
    <col min="13059" max="13059" width="8.21875" style="181" customWidth="1"/>
    <col min="13060" max="13060" width="11.77734375" style="181" customWidth="1"/>
    <col min="13061" max="13072" width="8.88671875" style="181" customWidth="1"/>
    <col min="13073" max="13095" width="0" style="181" hidden="1" customWidth="1"/>
    <col min="13096" max="13312" width="7.6640625" style="181"/>
    <col min="13313" max="13313" width="8.21875" style="181" customWidth="1"/>
    <col min="13314" max="13314" width="46.5546875" style="181" customWidth="1"/>
    <col min="13315" max="13315" width="8.21875" style="181" customWidth="1"/>
    <col min="13316" max="13316" width="11.77734375" style="181" customWidth="1"/>
    <col min="13317" max="13328" width="8.88671875" style="181" customWidth="1"/>
    <col min="13329" max="13351" width="0" style="181" hidden="1" customWidth="1"/>
    <col min="13352" max="13568" width="7.6640625" style="181"/>
    <col min="13569" max="13569" width="8.21875" style="181" customWidth="1"/>
    <col min="13570" max="13570" width="46.5546875" style="181" customWidth="1"/>
    <col min="13571" max="13571" width="8.21875" style="181" customWidth="1"/>
    <col min="13572" max="13572" width="11.77734375" style="181" customWidth="1"/>
    <col min="13573" max="13584" width="8.88671875" style="181" customWidth="1"/>
    <col min="13585" max="13607" width="0" style="181" hidden="1" customWidth="1"/>
    <col min="13608" max="13824" width="7.6640625" style="181"/>
    <col min="13825" max="13825" width="8.21875" style="181" customWidth="1"/>
    <col min="13826" max="13826" width="46.5546875" style="181" customWidth="1"/>
    <col min="13827" max="13827" width="8.21875" style="181" customWidth="1"/>
    <col min="13828" max="13828" width="11.77734375" style="181" customWidth="1"/>
    <col min="13829" max="13840" width="8.88671875" style="181" customWidth="1"/>
    <col min="13841" max="13863" width="0" style="181" hidden="1" customWidth="1"/>
    <col min="13864" max="14080" width="7.6640625" style="181"/>
    <col min="14081" max="14081" width="8.21875" style="181" customWidth="1"/>
    <col min="14082" max="14082" width="46.5546875" style="181" customWidth="1"/>
    <col min="14083" max="14083" width="8.21875" style="181" customWidth="1"/>
    <col min="14084" max="14084" width="11.77734375" style="181" customWidth="1"/>
    <col min="14085" max="14096" width="8.88671875" style="181" customWidth="1"/>
    <col min="14097" max="14119" width="0" style="181" hidden="1" customWidth="1"/>
    <col min="14120" max="14336" width="7.6640625" style="181"/>
    <col min="14337" max="14337" width="8.21875" style="181" customWidth="1"/>
    <col min="14338" max="14338" width="46.5546875" style="181" customWidth="1"/>
    <col min="14339" max="14339" width="8.21875" style="181" customWidth="1"/>
    <col min="14340" max="14340" width="11.77734375" style="181" customWidth="1"/>
    <col min="14341" max="14352" width="8.88671875" style="181" customWidth="1"/>
    <col min="14353" max="14375" width="0" style="181" hidden="1" customWidth="1"/>
    <col min="14376" max="14592" width="7.6640625" style="181"/>
    <col min="14593" max="14593" width="8.21875" style="181" customWidth="1"/>
    <col min="14594" max="14594" width="46.5546875" style="181" customWidth="1"/>
    <col min="14595" max="14595" width="8.21875" style="181" customWidth="1"/>
    <col min="14596" max="14596" width="11.77734375" style="181" customWidth="1"/>
    <col min="14597" max="14608" width="8.88671875" style="181" customWidth="1"/>
    <col min="14609" max="14631" width="0" style="181" hidden="1" customWidth="1"/>
    <col min="14632" max="14848" width="7.6640625" style="181"/>
    <col min="14849" max="14849" width="8.21875" style="181" customWidth="1"/>
    <col min="14850" max="14850" width="46.5546875" style="181" customWidth="1"/>
    <col min="14851" max="14851" width="8.21875" style="181" customWidth="1"/>
    <col min="14852" max="14852" width="11.77734375" style="181" customWidth="1"/>
    <col min="14853" max="14864" width="8.88671875" style="181" customWidth="1"/>
    <col min="14865" max="14887" width="0" style="181" hidden="1" customWidth="1"/>
    <col min="14888" max="15104" width="7.6640625" style="181"/>
    <col min="15105" max="15105" width="8.21875" style="181" customWidth="1"/>
    <col min="15106" max="15106" width="46.5546875" style="181" customWidth="1"/>
    <col min="15107" max="15107" width="8.21875" style="181" customWidth="1"/>
    <col min="15108" max="15108" width="11.77734375" style="181" customWidth="1"/>
    <col min="15109" max="15120" width="8.88671875" style="181" customWidth="1"/>
    <col min="15121" max="15143" width="0" style="181" hidden="1" customWidth="1"/>
    <col min="15144" max="15360" width="7.6640625" style="181"/>
    <col min="15361" max="15361" width="8.21875" style="181" customWidth="1"/>
    <col min="15362" max="15362" width="46.5546875" style="181" customWidth="1"/>
    <col min="15363" max="15363" width="8.21875" style="181" customWidth="1"/>
    <col min="15364" max="15364" width="11.77734375" style="181" customWidth="1"/>
    <col min="15365" max="15376" width="8.88671875" style="181" customWidth="1"/>
    <col min="15377" max="15399" width="0" style="181" hidden="1" customWidth="1"/>
    <col min="15400" max="15616" width="7.6640625" style="181"/>
    <col min="15617" max="15617" width="8.21875" style="181" customWidth="1"/>
    <col min="15618" max="15618" width="46.5546875" style="181" customWidth="1"/>
    <col min="15619" max="15619" width="8.21875" style="181" customWidth="1"/>
    <col min="15620" max="15620" width="11.77734375" style="181" customWidth="1"/>
    <col min="15621" max="15632" width="8.88671875" style="181" customWidth="1"/>
    <col min="15633" max="15655" width="0" style="181" hidden="1" customWidth="1"/>
    <col min="15656" max="15872" width="7.6640625" style="181"/>
    <col min="15873" max="15873" width="8.21875" style="181" customWidth="1"/>
    <col min="15874" max="15874" width="46.5546875" style="181" customWidth="1"/>
    <col min="15875" max="15875" width="8.21875" style="181" customWidth="1"/>
    <col min="15876" max="15876" width="11.77734375" style="181" customWidth="1"/>
    <col min="15877" max="15888" width="8.88671875" style="181" customWidth="1"/>
    <col min="15889" max="15911" width="0" style="181" hidden="1" customWidth="1"/>
    <col min="15912" max="16128" width="7.6640625" style="181"/>
    <col min="16129" max="16129" width="8.21875" style="181" customWidth="1"/>
    <col min="16130" max="16130" width="46.5546875" style="181" customWidth="1"/>
    <col min="16131" max="16131" width="8.21875" style="181" customWidth="1"/>
    <col min="16132" max="16132" width="11.77734375" style="181" customWidth="1"/>
    <col min="16133" max="16144" width="8.88671875" style="181" customWidth="1"/>
    <col min="16145" max="16167" width="0" style="181" hidden="1" customWidth="1"/>
    <col min="16168" max="16384" width="7.6640625" style="181"/>
  </cols>
  <sheetData>
    <row r="1" spans="1:41" ht="17.399999999999999">
      <c r="A1" s="179" t="s">
        <v>1747</v>
      </c>
      <c r="B1" s="26"/>
      <c r="C1" s="180"/>
      <c r="D1" s="180"/>
      <c r="E1" s="180"/>
      <c r="F1" s="180"/>
      <c r="G1" s="180"/>
      <c r="H1" s="26"/>
    </row>
    <row r="2" spans="1:41" ht="24" customHeight="1">
      <c r="A2" s="498" t="s">
        <v>1748</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3" spans="1:41" ht="15.75" customHeight="1">
      <c r="A3" s="155"/>
      <c r="B3" s="155"/>
      <c r="C3" s="155"/>
      <c r="D3" s="155"/>
      <c r="E3" s="204"/>
      <c r="F3" s="204"/>
      <c r="G3" s="204"/>
      <c r="H3" s="204"/>
      <c r="I3" s="204"/>
      <c r="J3" s="204"/>
      <c r="K3" s="204"/>
      <c r="L3" s="204"/>
      <c r="M3" s="517" t="s">
        <v>1649</v>
      </c>
      <c r="N3" s="517"/>
      <c r="O3" s="517"/>
      <c r="P3" s="517"/>
      <c r="Q3" s="204"/>
      <c r="R3" s="204"/>
      <c r="S3" s="204"/>
      <c r="T3" s="204"/>
      <c r="U3" s="204"/>
      <c r="V3" s="204"/>
      <c r="W3" s="204"/>
      <c r="X3" s="204"/>
      <c r="Y3" s="204"/>
      <c r="Z3" s="204"/>
      <c r="AA3" s="204"/>
      <c r="AB3" s="204"/>
      <c r="AC3" s="204"/>
      <c r="AD3" s="204"/>
      <c r="AE3" s="204"/>
      <c r="AF3" s="204"/>
      <c r="AG3" s="204"/>
      <c r="AH3" s="204"/>
      <c r="AI3" s="204"/>
      <c r="AJ3" s="517" t="s">
        <v>1649</v>
      </c>
      <c r="AK3" s="517"/>
      <c r="AL3" s="517"/>
      <c r="AM3" s="517"/>
    </row>
    <row r="4" spans="1:41" s="205" customFormat="1" ht="16.8">
      <c r="A4" s="487" t="s">
        <v>490</v>
      </c>
      <c r="B4" s="510" t="s">
        <v>630</v>
      </c>
      <c r="C4" s="510" t="s">
        <v>1650</v>
      </c>
      <c r="D4" s="492" t="s">
        <v>632</v>
      </c>
      <c r="E4" s="487" t="s">
        <v>1688</v>
      </c>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row>
    <row r="5" spans="1:41" ht="46.8">
      <c r="A5" s="487"/>
      <c r="B5" s="510"/>
      <c r="C5" s="511"/>
      <c r="D5" s="504"/>
      <c r="E5" s="32" t="s">
        <v>46</v>
      </c>
      <c r="F5" s="32" t="s">
        <v>175</v>
      </c>
      <c r="G5" s="32" t="s">
        <v>220</v>
      </c>
      <c r="H5" s="32" t="s">
        <v>290</v>
      </c>
      <c r="I5" s="32" t="s">
        <v>247</v>
      </c>
      <c r="J5" s="32" t="s">
        <v>289</v>
      </c>
      <c r="K5" s="32" t="s">
        <v>77</v>
      </c>
      <c r="L5" s="32" t="s">
        <v>232</v>
      </c>
      <c r="M5" s="32" t="s">
        <v>234</v>
      </c>
      <c r="N5" s="32" t="s">
        <v>236</v>
      </c>
      <c r="O5" s="32" t="s">
        <v>243</v>
      </c>
      <c r="P5" s="32" t="s">
        <v>285</v>
      </c>
      <c r="Q5" s="32" t="s">
        <v>1770</v>
      </c>
      <c r="R5" s="32" t="s">
        <v>1771</v>
      </c>
      <c r="S5" s="32" t="s">
        <v>1772</v>
      </c>
      <c r="T5" s="32" t="s">
        <v>1773</v>
      </c>
      <c r="U5" s="32" t="s">
        <v>1774</v>
      </c>
      <c r="V5" s="32" t="s">
        <v>1775</v>
      </c>
      <c r="W5" s="32" t="s">
        <v>1776</v>
      </c>
      <c r="X5" s="32" t="s">
        <v>1777</v>
      </c>
      <c r="Y5" s="32" t="s">
        <v>1778</v>
      </c>
      <c r="Z5" s="32" t="s">
        <v>1779</v>
      </c>
      <c r="AA5" s="32" t="s">
        <v>1780</v>
      </c>
      <c r="AB5" s="32" t="s">
        <v>1781</v>
      </c>
      <c r="AC5" s="32" t="s">
        <v>1782</v>
      </c>
      <c r="AD5" s="32" t="s">
        <v>1783</v>
      </c>
      <c r="AE5" s="32" t="s">
        <v>1784</v>
      </c>
      <c r="AF5" s="32" t="s">
        <v>1785</v>
      </c>
      <c r="AG5" s="32" t="s">
        <v>1786</v>
      </c>
      <c r="AH5" s="32" t="s">
        <v>1787</v>
      </c>
      <c r="AI5" s="32" t="s">
        <v>1788</v>
      </c>
      <c r="AJ5" s="32" t="s">
        <v>1789</v>
      </c>
      <c r="AK5" s="32" t="s">
        <v>1790</v>
      </c>
      <c r="AL5" s="32" t="s">
        <v>1791</v>
      </c>
      <c r="AM5" s="32" t="s">
        <v>1792</v>
      </c>
    </row>
    <row r="6" spans="1:41" s="187" customFormat="1" ht="12">
      <c r="A6" s="184" t="s">
        <v>1741</v>
      </c>
      <c r="B6" s="184" t="s">
        <v>1742</v>
      </c>
      <c r="C6" s="184" t="s">
        <v>1743</v>
      </c>
      <c r="D6" s="185" t="s">
        <v>1749</v>
      </c>
      <c r="E6" s="186" t="s">
        <v>1745</v>
      </c>
      <c r="F6" s="185" t="s">
        <v>1746</v>
      </c>
      <c r="G6" s="186" t="s">
        <v>1745</v>
      </c>
      <c r="H6" s="185" t="s">
        <v>1746</v>
      </c>
      <c r="I6" s="186" t="s">
        <v>1745</v>
      </c>
      <c r="J6" s="185" t="s">
        <v>1746</v>
      </c>
      <c r="K6" s="186" t="s">
        <v>1745</v>
      </c>
      <c r="L6" s="185" t="s">
        <v>1746</v>
      </c>
      <c r="M6" s="186" t="s">
        <v>1745</v>
      </c>
      <c r="N6" s="185" t="s">
        <v>1746</v>
      </c>
      <c r="O6" s="186" t="s">
        <v>1745</v>
      </c>
      <c r="P6" s="185" t="s">
        <v>1746</v>
      </c>
      <c r="Q6" s="186" t="s">
        <v>1745</v>
      </c>
      <c r="R6" s="185" t="s">
        <v>1746</v>
      </c>
      <c r="S6" s="186" t="s">
        <v>1745</v>
      </c>
      <c r="T6" s="185" t="s">
        <v>1746</v>
      </c>
      <c r="U6" s="186" t="s">
        <v>1745</v>
      </c>
      <c r="V6" s="185" t="s">
        <v>1746</v>
      </c>
      <c r="W6" s="186" t="s">
        <v>1745</v>
      </c>
      <c r="X6" s="185" t="s">
        <v>1746</v>
      </c>
      <c r="Y6" s="186" t="s">
        <v>1745</v>
      </c>
      <c r="Z6" s="185" t="s">
        <v>1746</v>
      </c>
      <c r="AA6" s="186" t="s">
        <v>1745</v>
      </c>
      <c r="AB6" s="185" t="s">
        <v>1746</v>
      </c>
      <c r="AC6" s="186" t="s">
        <v>1745</v>
      </c>
      <c r="AD6" s="185" t="s">
        <v>1746</v>
      </c>
      <c r="AE6" s="186" t="s">
        <v>1745</v>
      </c>
      <c r="AF6" s="185" t="s">
        <v>1746</v>
      </c>
      <c r="AG6" s="186" t="s">
        <v>1745</v>
      </c>
      <c r="AH6" s="185" t="s">
        <v>1746</v>
      </c>
      <c r="AI6" s="186" t="s">
        <v>1745</v>
      </c>
      <c r="AJ6" s="185" t="s">
        <v>1746</v>
      </c>
      <c r="AK6" s="186" t="s">
        <v>1745</v>
      </c>
      <c r="AL6" s="185" t="s">
        <v>1746</v>
      </c>
      <c r="AM6" s="186" t="s">
        <v>1745</v>
      </c>
    </row>
    <row r="7" spans="1:41" s="190" customFormat="1" ht="20.25" customHeight="1">
      <c r="A7" s="135">
        <v>1</v>
      </c>
      <c r="B7" s="136" t="s">
        <v>633</v>
      </c>
      <c r="C7" s="135" t="s">
        <v>338</v>
      </c>
      <c r="D7" s="188">
        <v>2608.27</v>
      </c>
      <c r="E7" s="188">
        <v>1.5</v>
      </c>
      <c r="F7" s="188">
        <v>120</v>
      </c>
      <c r="G7" s="188">
        <v>10</v>
      </c>
      <c r="H7" s="188">
        <v>850.45</v>
      </c>
      <c r="I7" s="188">
        <v>6</v>
      </c>
      <c r="J7" s="188">
        <v>20</v>
      </c>
      <c r="K7" s="188">
        <v>116.37</v>
      </c>
      <c r="L7" s="188">
        <v>110</v>
      </c>
      <c r="M7" s="188">
        <v>30</v>
      </c>
      <c r="N7" s="188">
        <v>168.73000000000002</v>
      </c>
      <c r="O7" s="188">
        <v>120</v>
      </c>
      <c r="P7" s="188">
        <v>1055.22</v>
      </c>
      <c r="Q7" s="189">
        <v>0</v>
      </c>
      <c r="R7" s="189">
        <v>0</v>
      </c>
      <c r="S7" s="189">
        <v>0</v>
      </c>
      <c r="T7" s="189">
        <v>0</v>
      </c>
      <c r="U7" s="189">
        <v>0</v>
      </c>
      <c r="V7" s="189">
        <v>0</v>
      </c>
      <c r="W7" s="189">
        <v>0</v>
      </c>
      <c r="X7" s="189">
        <v>0</v>
      </c>
      <c r="Y7" s="189">
        <v>0</v>
      </c>
      <c r="Z7" s="189">
        <v>0</v>
      </c>
      <c r="AA7" s="189">
        <v>0</v>
      </c>
      <c r="AB7" s="189">
        <v>0</v>
      </c>
      <c r="AC7" s="189">
        <v>0</v>
      </c>
      <c r="AD7" s="189">
        <v>0</v>
      </c>
      <c r="AE7" s="189">
        <v>0</v>
      </c>
      <c r="AF7" s="189">
        <v>0</v>
      </c>
      <c r="AG7" s="189">
        <v>0</v>
      </c>
      <c r="AH7" s="189">
        <v>0</v>
      </c>
      <c r="AI7" s="189">
        <v>0</v>
      </c>
      <c r="AJ7" s="189">
        <v>0</v>
      </c>
      <c r="AK7" s="189">
        <v>0</v>
      </c>
      <c r="AL7" s="189">
        <v>0</v>
      </c>
      <c r="AM7" s="189">
        <v>0</v>
      </c>
    </row>
    <row r="8" spans="1:41" s="194" customFormat="1" ht="20.25" customHeight="1">
      <c r="A8" s="125"/>
      <c r="B8" s="126" t="s">
        <v>634</v>
      </c>
      <c r="C8" s="125"/>
      <c r="D8" s="192"/>
      <c r="E8" s="192"/>
      <c r="F8" s="192"/>
      <c r="G8" s="192"/>
      <c r="H8" s="192"/>
      <c r="I8" s="192"/>
      <c r="J8" s="192"/>
      <c r="K8" s="192"/>
      <c r="L8" s="192"/>
      <c r="M8" s="192"/>
      <c r="N8" s="192"/>
      <c r="O8" s="192"/>
      <c r="P8" s="192"/>
      <c r="Q8" s="193"/>
      <c r="R8" s="193"/>
      <c r="S8" s="193"/>
      <c r="T8" s="193"/>
      <c r="U8" s="193"/>
      <c r="V8" s="193"/>
      <c r="W8" s="193"/>
      <c r="X8" s="193"/>
      <c r="Y8" s="193"/>
      <c r="Z8" s="193"/>
      <c r="AA8" s="193"/>
      <c r="AB8" s="193"/>
      <c r="AC8" s="193"/>
      <c r="AD8" s="193"/>
      <c r="AE8" s="193"/>
      <c r="AF8" s="193"/>
      <c r="AG8" s="193"/>
      <c r="AH8" s="193"/>
      <c r="AI8" s="193"/>
      <c r="AJ8" s="193"/>
      <c r="AK8" s="193"/>
      <c r="AL8" s="193"/>
      <c r="AM8" s="193"/>
    </row>
    <row r="9" spans="1:41" ht="20.25" hidden="1" customHeight="1">
      <c r="A9" s="36" t="s">
        <v>34</v>
      </c>
      <c r="B9" s="195" t="s">
        <v>1793</v>
      </c>
      <c r="C9" s="36" t="s">
        <v>636</v>
      </c>
      <c r="D9" s="37">
        <v>0</v>
      </c>
      <c r="E9" s="37">
        <v>0</v>
      </c>
      <c r="F9" s="37">
        <v>0</v>
      </c>
      <c r="G9" s="37">
        <v>0</v>
      </c>
      <c r="H9" s="37">
        <v>0</v>
      </c>
      <c r="I9" s="37">
        <v>0</v>
      </c>
      <c r="J9" s="37">
        <v>0</v>
      </c>
      <c r="K9" s="37">
        <v>0</v>
      </c>
      <c r="L9" s="37">
        <v>0</v>
      </c>
      <c r="M9" s="37">
        <v>0</v>
      </c>
      <c r="N9" s="37">
        <v>0</v>
      </c>
      <c r="O9" s="37">
        <v>0</v>
      </c>
      <c r="P9" s="37">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0</v>
      </c>
      <c r="AM9" s="38">
        <v>0</v>
      </c>
    </row>
    <row r="10" spans="1:41" s="194" customFormat="1" ht="20.25" hidden="1" customHeight="1">
      <c r="A10" s="125">
        <v>0</v>
      </c>
      <c r="B10" s="126" t="s">
        <v>637</v>
      </c>
      <c r="C10" s="125" t="s">
        <v>4</v>
      </c>
      <c r="D10" s="192">
        <v>0</v>
      </c>
      <c r="E10" s="192">
        <v>0</v>
      </c>
      <c r="F10" s="192">
        <v>0</v>
      </c>
      <c r="G10" s="192">
        <v>0</v>
      </c>
      <c r="H10" s="192">
        <v>0</v>
      </c>
      <c r="I10" s="192">
        <v>0</v>
      </c>
      <c r="J10" s="192">
        <v>0</v>
      </c>
      <c r="K10" s="192">
        <v>0</v>
      </c>
      <c r="L10" s="192">
        <v>0</v>
      </c>
      <c r="M10" s="192">
        <v>0</v>
      </c>
      <c r="N10" s="192">
        <v>0</v>
      </c>
      <c r="O10" s="192">
        <v>0</v>
      </c>
      <c r="P10" s="192">
        <v>0</v>
      </c>
      <c r="Q10" s="193">
        <v>0</v>
      </c>
      <c r="R10" s="193">
        <v>0</v>
      </c>
      <c r="S10" s="193">
        <v>0</v>
      </c>
      <c r="T10" s="193">
        <v>0</v>
      </c>
      <c r="U10" s="193">
        <v>0</v>
      </c>
      <c r="V10" s="193">
        <v>0</v>
      </c>
      <c r="W10" s="193">
        <v>0</v>
      </c>
      <c r="X10" s="193">
        <v>0</v>
      </c>
      <c r="Y10" s="193">
        <v>0</v>
      </c>
      <c r="Z10" s="193">
        <v>0</v>
      </c>
      <c r="AA10" s="193">
        <v>0</v>
      </c>
      <c r="AB10" s="193">
        <v>0</v>
      </c>
      <c r="AC10" s="193">
        <v>0</v>
      </c>
      <c r="AD10" s="193">
        <v>0</v>
      </c>
      <c r="AE10" s="193">
        <v>0</v>
      </c>
      <c r="AF10" s="193">
        <v>0</v>
      </c>
      <c r="AG10" s="193">
        <v>0</v>
      </c>
      <c r="AH10" s="193">
        <v>0</v>
      </c>
      <c r="AI10" s="193">
        <v>0</v>
      </c>
      <c r="AJ10" s="193">
        <v>0</v>
      </c>
      <c r="AK10" s="193">
        <v>0</v>
      </c>
      <c r="AL10" s="193">
        <v>0</v>
      </c>
      <c r="AM10" s="193">
        <v>0</v>
      </c>
    </row>
    <row r="11" spans="1:41" ht="20.25" hidden="1" customHeight="1">
      <c r="A11" s="36" t="s">
        <v>37</v>
      </c>
      <c r="B11" s="195" t="s">
        <v>732</v>
      </c>
      <c r="C11" s="36" t="s">
        <v>7</v>
      </c>
      <c r="D11" s="37">
        <v>0</v>
      </c>
      <c r="E11" s="37">
        <v>0</v>
      </c>
      <c r="F11" s="37">
        <v>0</v>
      </c>
      <c r="G11" s="37">
        <v>0</v>
      </c>
      <c r="H11" s="37">
        <v>0</v>
      </c>
      <c r="I11" s="37">
        <v>0</v>
      </c>
      <c r="J11" s="37">
        <v>0</v>
      </c>
      <c r="K11" s="37">
        <v>0</v>
      </c>
      <c r="L11" s="37">
        <v>0</v>
      </c>
      <c r="M11" s="37">
        <v>0</v>
      </c>
      <c r="N11" s="37">
        <v>0</v>
      </c>
      <c r="O11" s="37">
        <v>0</v>
      </c>
      <c r="P11" s="37">
        <v>0</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0</v>
      </c>
      <c r="AM11" s="38">
        <v>0</v>
      </c>
    </row>
    <row r="12" spans="1:41" ht="20.25" customHeight="1">
      <c r="A12" s="36" t="s">
        <v>34</v>
      </c>
      <c r="B12" s="195" t="s">
        <v>49</v>
      </c>
      <c r="C12" s="36" t="s">
        <v>8</v>
      </c>
      <c r="D12" s="37">
        <v>575.64</v>
      </c>
      <c r="E12" s="37">
        <v>1.5</v>
      </c>
      <c r="F12" s="37">
        <v>120</v>
      </c>
      <c r="G12" s="37">
        <v>10</v>
      </c>
      <c r="H12" s="37">
        <v>0</v>
      </c>
      <c r="I12" s="37">
        <v>6</v>
      </c>
      <c r="J12" s="37">
        <v>20</v>
      </c>
      <c r="K12" s="37">
        <v>80</v>
      </c>
      <c r="L12" s="37">
        <v>110</v>
      </c>
      <c r="M12" s="37">
        <v>30</v>
      </c>
      <c r="N12" s="37">
        <v>65</v>
      </c>
      <c r="O12" s="37">
        <v>20</v>
      </c>
      <c r="P12" s="37">
        <v>113.14</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8">
        <v>0</v>
      </c>
      <c r="AL12" s="38">
        <v>0</v>
      </c>
      <c r="AM12" s="38">
        <v>0</v>
      </c>
    </row>
    <row r="13" spans="1:41" ht="20.25" hidden="1" customHeight="1">
      <c r="A13" s="36" t="s">
        <v>40</v>
      </c>
      <c r="B13" s="195" t="s">
        <v>50</v>
      </c>
      <c r="C13" s="36" t="s">
        <v>9</v>
      </c>
      <c r="D13" s="37">
        <v>0</v>
      </c>
      <c r="E13" s="37">
        <v>0</v>
      </c>
      <c r="F13" s="37">
        <v>0</v>
      </c>
      <c r="G13" s="37">
        <v>0</v>
      </c>
      <c r="H13" s="37">
        <v>0</v>
      </c>
      <c r="I13" s="37">
        <v>0</v>
      </c>
      <c r="J13" s="37">
        <v>0</v>
      </c>
      <c r="K13" s="37">
        <v>0</v>
      </c>
      <c r="L13" s="37">
        <v>0</v>
      </c>
      <c r="M13" s="37">
        <v>0</v>
      </c>
      <c r="N13" s="37">
        <v>0</v>
      </c>
      <c r="O13" s="37">
        <v>0</v>
      </c>
      <c r="P13" s="37">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row>
    <row r="14" spans="1:41" ht="20.25" hidden="1" customHeight="1">
      <c r="A14" s="36" t="s">
        <v>196</v>
      </c>
      <c r="B14" s="195" t="s">
        <v>638</v>
      </c>
      <c r="C14" s="36" t="s">
        <v>639</v>
      </c>
      <c r="D14" s="37">
        <v>0</v>
      </c>
      <c r="E14" s="37">
        <v>0</v>
      </c>
      <c r="F14" s="37">
        <v>0</v>
      </c>
      <c r="G14" s="37">
        <v>0</v>
      </c>
      <c r="H14" s="37">
        <v>0</v>
      </c>
      <c r="I14" s="37">
        <v>0</v>
      </c>
      <c r="J14" s="37">
        <v>0</v>
      </c>
      <c r="K14" s="37">
        <v>0</v>
      </c>
      <c r="L14" s="37">
        <v>0</v>
      </c>
      <c r="M14" s="37">
        <v>0</v>
      </c>
      <c r="N14" s="37">
        <v>0</v>
      </c>
      <c r="O14" s="37">
        <v>0</v>
      </c>
      <c r="P14" s="37">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row>
    <row r="15" spans="1:41" ht="20.25" customHeight="1">
      <c r="A15" s="36" t="s">
        <v>37</v>
      </c>
      <c r="B15" s="195" t="s">
        <v>53</v>
      </c>
      <c r="C15" s="36" t="s">
        <v>10</v>
      </c>
      <c r="D15" s="37">
        <v>1996.26</v>
      </c>
      <c r="E15" s="37">
        <v>0</v>
      </c>
      <c r="F15" s="37">
        <v>0</v>
      </c>
      <c r="G15" s="37">
        <v>0</v>
      </c>
      <c r="H15" s="37">
        <v>850.45</v>
      </c>
      <c r="I15" s="37">
        <v>0</v>
      </c>
      <c r="J15" s="37">
        <v>0</v>
      </c>
      <c r="K15" s="37">
        <v>0</v>
      </c>
      <c r="L15" s="37">
        <v>0</v>
      </c>
      <c r="M15" s="37">
        <v>0</v>
      </c>
      <c r="N15" s="37">
        <v>103.73</v>
      </c>
      <c r="O15" s="37">
        <v>100</v>
      </c>
      <c r="P15" s="37">
        <v>942.08</v>
      </c>
      <c r="Q15" s="38">
        <v>0</v>
      </c>
      <c r="R15" s="38">
        <v>0</v>
      </c>
      <c r="S15" s="38">
        <v>0</v>
      </c>
      <c r="T15" s="38">
        <v>0</v>
      </c>
      <c r="U15" s="38">
        <v>0</v>
      </c>
      <c r="V15" s="38">
        <v>0</v>
      </c>
      <c r="W15" s="38">
        <v>0</v>
      </c>
      <c r="X15" s="38">
        <v>0</v>
      </c>
      <c r="Y15" s="38">
        <v>0</v>
      </c>
      <c r="Z15" s="38">
        <v>0</v>
      </c>
      <c r="AA15" s="38">
        <v>0</v>
      </c>
      <c r="AB15" s="38">
        <v>0</v>
      </c>
      <c r="AC15" s="38">
        <v>0</v>
      </c>
      <c r="AD15" s="38">
        <v>0</v>
      </c>
      <c r="AE15" s="38">
        <v>0</v>
      </c>
      <c r="AF15" s="38">
        <v>0</v>
      </c>
      <c r="AG15" s="38">
        <v>0</v>
      </c>
      <c r="AH15" s="38">
        <v>0</v>
      </c>
      <c r="AI15" s="38">
        <v>0</v>
      </c>
      <c r="AJ15" s="38">
        <v>0</v>
      </c>
      <c r="AK15" s="38">
        <v>0</v>
      </c>
      <c r="AL15" s="38">
        <v>0</v>
      </c>
      <c r="AM15" s="38">
        <v>0</v>
      </c>
      <c r="AN15" s="181">
        <v>475</v>
      </c>
      <c r="AO15" s="206">
        <v>1521.26</v>
      </c>
    </row>
    <row r="16" spans="1:41" s="194" customFormat="1" ht="20.25" customHeight="1">
      <c r="A16" s="125"/>
      <c r="B16" s="126" t="s">
        <v>1808</v>
      </c>
      <c r="C16" s="125" t="s">
        <v>641</v>
      </c>
      <c r="D16" s="192">
        <v>0</v>
      </c>
      <c r="E16" s="192">
        <v>0</v>
      </c>
      <c r="F16" s="192">
        <v>0</v>
      </c>
      <c r="G16" s="192">
        <v>0</v>
      </c>
      <c r="H16" s="192">
        <v>0</v>
      </c>
      <c r="I16" s="192">
        <v>0</v>
      </c>
      <c r="J16" s="192">
        <v>0</v>
      </c>
      <c r="K16" s="192">
        <v>0</v>
      </c>
      <c r="L16" s="192">
        <v>0</v>
      </c>
      <c r="M16" s="192">
        <v>0</v>
      </c>
      <c r="N16" s="192">
        <v>0</v>
      </c>
      <c r="O16" s="192">
        <v>0</v>
      </c>
      <c r="P16" s="192">
        <v>0</v>
      </c>
      <c r="Q16" s="193">
        <v>0</v>
      </c>
      <c r="R16" s="193">
        <v>0</v>
      </c>
      <c r="S16" s="193">
        <v>0</v>
      </c>
      <c r="T16" s="193">
        <v>0</v>
      </c>
      <c r="U16" s="193">
        <v>0</v>
      </c>
      <c r="V16" s="193">
        <v>0</v>
      </c>
      <c r="W16" s="193">
        <v>0</v>
      </c>
      <c r="X16" s="193">
        <v>0</v>
      </c>
      <c r="Y16" s="193">
        <v>0</v>
      </c>
      <c r="Z16" s="193">
        <v>0</v>
      </c>
      <c r="AA16" s="193">
        <v>0</v>
      </c>
      <c r="AB16" s="193">
        <v>0</v>
      </c>
      <c r="AC16" s="193">
        <v>0</v>
      </c>
      <c r="AD16" s="193">
        <v>0</v>
      </c>
      <c r="AE16" s="193">
        <v>0</v>
      </c>
      <c r="AF16" s="193">
        <v>0</v>
      </c>
      <c r="AG16" s="193">
        <v>0</v>
      </c>
      <c r="AH16" s="193">
        <v>0</v>
      </c>
      <c r="AI16" s="193">
        <v>0</v>
      </c>
      <c r="AJ16" s="193">
        <v>0</v>
      </c>
      <c r="AK16" s="193">
        <v>0</v>
      </c>
      <c r="AL16" s="193">
        <v>0</v>
      </c>
      <c r="AM16" s="193">
        <v>0</v>
      </c>
    </row>
    <row r="17" spans="1:39" ht="20.25" hidden="1" customHeight="1">
      <c r="A17" s="36" t="s">
        <v>298</v>
      </c>
      <c r="B17" s="195" t="s">
        <v>733</v>
      </c>
      <c r="C17" s="36" t="s">
        <v>11</v>
      </c>
      <c r="D17" s="37">
        <v>0</v>
      </c>
      <c r="E17" s="37">
        <v>0</v>
      </c>
      <c r="F17" s="37">
        <v>0</v>
      </c>
      <c r="G17" s="37">
        <v>0</v>
      </c>
      <c r="H17" s="37">
        <v>0</v>
      </c>
      <c r="I17" s="37">
        <v>0</v>
      </c>
      <c r="J17" s="37">
        <v>0</v>
      </c>
      <c r="K17" s="37">
        <v>0</v>
      </c>
      <c r="L17" s="37">
        <v>0</v>
      </c>
      <c r="M17" s="37">
        <v>0</v>
      </c>
      <c r="N17" s="37">
        <v>0</v>
      </c>
      <c r="O17" s="37">
        <v>0</v>
      </c>
      <c r="P17" s="37">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0</v>
      </c>
    </row>
    <row r="18" spans="1:39" ht="20.25" hidden="1" customHeight="1">
      <c r="A18" s="36" t="s">
        <v>309</v>
      </c>
      <c r="B18" s="195" t="s">
        <v>1669</v>
      </c>
      <c r="C18" s="36" t="s">
        <v>1670</v>
      </c>
      <c r="D18" s="37">
        <v>0</v>
      </c>
      <c r="E18" s="37">
        <v>0</v>
      </c>
      <c r="F18" s="37">
        <v>0</v>
      </c>
      <c r="G18" s="37">
        <v>0</v>
      </c>
      <c r="H18" s="37">
        <v>0</v>
      </c>
      <c r="I18" s="37">
        <v>0</v>
      </c>
      <c r="J18" s="37">
        <v>0</v>
      </c>
      <c r="K18" s="37">
        <v>0</v>
      </c>
      <c r="L18" s="37">
        <v>0</v>
      </c>
      <c r="M18" s="37">
        <v>0</v>
      </c>
      <c r="N18" s="37">
        <v>0</v>
      </c>
      <c r="O18" s="37">
        <v>0</v>
      </c>
      <c r="P18" s="37">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row>
    <row r="19" spans="1:39" ht="20.25" customHeight="1">
      <c r="A19" s="36" t="s">
        <v>38</v>
      </c>
      <c r="B19" s="195" t="s">
        <v>57</v>
      </c>
      <c r="C19" s="36" t="s">
        <v>12</v>
      </c>
      <c r="D19" s="37">
        <v>36.369999999999997</v>
      </c>
      <c r="E19" s="37">
        <v>0</v>
      </c>
      <c r="F19" s="37">
        <v>0</v>
      </c>
      <c r="G19" s="37">
        <v>0</v>
      </c>
      <c r="H19" s="37">
        <v>0</v>
      </c>
      <c r="I19" s="37">
        <v>0</v>
      </c>
      <c r="J19" s="37">
        <v>0</v>
      </c>
      <c r="K19" s="37">
        <v>36.369999999999997</v>
      </c>
      <c r="L19" s="37">
        <v>0</v>
      </c>
      <c r="M19" s="37">
        <v>0</v>
      </c>
      <c r="N19" s="37">
        <v>0</v>
      </c>
      <c r="O19" s="37">
        <v>0</v>
      </c>
      <c r="P19" s="37">
        <v>0</v>
      </c>
      <c r="Q19" s="38">
        <v>0</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38">
        <v>0</v>
      </c>
      <c r="AM19" s="38">
        <v>0</v>
      </c>
    </row>
    <row r="20" spans="1:39" s="190" customFormat="1" ht="20.25" customHeight="1">
      <c r="A20" s="135">
        <v>2</v>
      </c>
      <c r="B20" s="136" t="s">
        <v>642</v>
      </c>
      <c r="C20" s="135" t="s">
        <v>643</v>
      </c>
      <c r="D20" s="188">
        <v>123.55823999999998</v>
      </c>
      <c r="E20" s="188">
        <v>2.3082400000000001</v>
      </c>
      <c r="F20" s="188">
        <v>37.413599999999995</v>
      </c>
      <c r="G20" s="188">
        <v>1.1623000000000001</v>
      </c>
      <c r="H20" s="188">
        <v>5.3390000000000004</v>
      </c>
      <c r="I20" s="188">
        <v>1.27</v>
      </c>
      <c r="J20" s="188">
        <v>1.6519999999999999</v>
      </c>
      <c r="K20" s="188">
        <v>22.818100000000001</v>
      </c>
      <c r="L20" s="188">
        <v>19.504999999999999</v>
      </c>
      <c r="M20" s="188">
        <v>19.909999999999997</v>
      </c>
      <c r="N20" s="188">
        <v>6.03</v>
      </c>
      <c r="O20" s="188">
        <v>4.8599999999999994</v>
      </c>
      <c r="P20" s="188">
        <v>1.29</v>
      </c>
      <c r="Q20" s="189">
        <v>0</v>
      </c>
      <c r="R20" s="189">
        <v>0</v>
      </c>
      <c r="S20" s="189">
        <v>0</v>
      </c>
      <c r="T20" s="189">
        <v>0</v>
      </c>
      <c r="U20" s="189">
        <v>0</v>
      </c>
      <c r="V20" s="189">
        <v>0</v>
      </c>
      <c r="W20" s="189">
        <v>0</v>
      </c>
      <c r="X20" s="189">
        <v>0</v>
      </c>
      <c r="Y20" s="189">
        <v>0</v>
      </c>
      <c r="Z20" s="189">
        <v>0</v>
      </c>
      <c r="AA20" s="189">
        <v>0</v>
      </c>
      <c r="AB20" s="189">
        <v>0</v>
      </c>
      <c r="AC20" s="189">
        <v>0</v>
      </c>
      <c r="AD20" s="189">
        <v>0</v>
      </c>
      <c r="AE20" s="189">
        <v>0</v>
      </c>
      <c r="AF20" s="189">
        <v>0</v>
      </c>
      <c r="AG20" s="189">
        <v>0</v>
      </c>
      <c r="AH20" s="189">
        <v>0</v>
      </c>
      <c r="AI20" s="189">
        <v>0</v>
      </c>
      <c r="AJ20" s="189">
        <v>0</v>
      </c>
      <c r="AK20" s="189">
        <v>0</v>
      </c>
      <c r="AL20" s="189">
        <v>0</v>
      </c>
      <c r="AM20" s="189">
        <v>0</v>
      </c>
    </row>
    <row r="21" spans="1:39" s="194" customFormat="1" ht="20.25" customHeight="1">
      <c r="A21" s="125"/>
      <c r="B21" s="126" t="s">
        <v>634</v>
      </c>
      <c r="C21" s="125"/>
      <c r="D21" s="192"/>
      <c r="E21" s="192"/>
      <c r="F21" s="192"/>
      <c r="G21" s="192"/>
      <c r="H21" s="192"/>
      <c r="I21" s="192"/>
      <c r="J21" s="192"/>
      <c r="K21" s="192"/>
      <c r="L21" s="192"/>
      <c r="M21" s="192"/>
      <c r="N21" s="192"/>
      <c r="O21" s="192"/>
      <c r="P21" s="192"/>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row>
    <row r="22" spans="1:39" ht="20.25" hidden="1" customHeight="1">
      <c r="A22" s="36" t="s">
        <v>43</v>
      </c>
      <c r="B22" s="195" t="s">
        <v>644</v>
      </c>
      <c r="C22" s="36" t="s">
        <v>13</v>
      </c>
      <c r="D22" s="37">
        <v>0</v>
      </c>
      <c r="E22" s="37">
        <v>0</v>
      </c>
      <c r="F22" s="37">
        <v>0</v>
      </c>
      <c r="G22" s="37">
        <v>0</v>
      </c>
      <c r="H22" s="37">
        <v>0</v>
      </c>
      <c r="I22" s="37">
        <v>0</v>
      </c>
      <c r="J22" s="37">
        <v>0</v>
      </c>
      <c r="K22" s="37">
        <v>0</v>
      </c>
      <c r="L22" s="37">
        <v>0</v>
      </c>
      <c r="M22" s="37">
        <v>0</v>
      </c>
      <c r="N22" s="37">
        <v>0</v>
      </c>
      <c r="O22" s="37">
        <v>0</v>
      </c>
      <c r="P22" s="37">
        <v>0</v>
      </c>
      <c r="Q22" s="38">
        <v>0</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0</v>
      </c>
      <c r="AM22" s="38">
        <v>0</v>
      </c>
    </row>
    <row r="23" spans="1:39" ht="20.25" customHeight="1">
      <c r="A23" s="36" t="s">
        <v>43</v>
      </c>
      <c r="B23" s="195" t="s">
        <v>645</v>
      </c>
      <c r="C23" s="36" t="s">
        <v>14</v>
      </c>
      <c r="D23" s="37">
        <v>0.39929999999999999</v>
      </c>
      <c r="E23" s="37">
        <v>0</v>
      </c>
      <c r="F23" s="37">
        <v>0</v>
      </c>
      <c r="G23" s="37">
        <v>2.3E-3</v>
      </c>
      <c r="H23" s="37">
        <v>0.14199999999999999</v>
      </c>
      <c r="I23" s="37">
        <v>0.05</v>
      </c>
      <c r="J23" s="37">
        <v>0</v>
      </c>
      <c r="K23" s="37">
        <v>0</v>
      </c>
      <c r="L23" s="37">
        <v>5.0000000000000001E-3</v>
      </c>
      <c r="M23" s="37">
        <v>0.2</v>
      </c>
      <c r="N23" s="37">
        <v>0</v>
      </c>
      <c r="O23" s="37">
        <v>0</v>
      </c>
      <c r="P23" s="37">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38">
        <v>0</v>
      </c>
      <c r="AM23" s="38">
        <v>0</v>
      </c>
    </row>
    <row r="24" spans="1:39" ht="20.25" hidden="1" customHeight="1">
      <c r="A24" s="36" t="s">
        <v>47</v>
      </c>
      <c r="B24" s="195" t="s">
        <v>646</v>
      </c>
      <c r="C24" s="36" t="s">
        <v>647</v>
      </c>
      <c r="D24" s="37">
        <v>0</v>
      </c>
      <c r="E24" s="37">
        <v>0</v>
      </c>
      <c r="F24" s="37">
        <v>0</v>
      </c>
      <c r="G24" s="37">
        <v>0</v>
      </c>
      <c r="H24" s="37">
        <v>0</v>
      </c>
      <c r="I24" s="37">
        <v>0</v>
      </c>
      <c r="J24" s="37">
        <v>0</v>
      </c>
      <c r="K24" s="37">
        <v>0</v>
      </c>
      <c r="L24" s="37">
        <v>0</v>
      </c>
      <c r="M24" s="37">
        <v>0</v>
      </c>
      <c r="N24" s="37">
        <v>0</v>
      </c>
      <c r="O24" s="37">
        <v>0</v>
      </c>
      <c r="P24" s="37">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38">
        <v>0</v>
      </c>
      <c r="AH24" s="38">
        <v>0</v>
      </c>
      <c r="AI24" s="38">
        <v>0</v>
      </c>
      <c r="AJ24" s="38">
        <v>0</v>
      </c>
      <c r="AK24" s="38">
        <v>0</v>
      </c>
      <c r="AL24" s="38">
        <v>0</v>
      </c>
      <c r="AM24" s="38">
        <v>0</v>
      </c>
    </row>
    <row r="25" spans="1:39" ht="20.25" customHeight="1">
      <c r="A25" s="36" t="s">
        <v>45</v>
      </c>
      <c r="B25" s="195" t="s">
        <v>61</v>
      </c>
      <c r="C25" s="36" t="s">
        <v>60</v>
      </c>
      <c r="D25" s="37">
        <v>20.86</v>
      </c>
      <c r="E25" s="37">
        <v>0</v>
      </c>
      <c r="F25" s="37">
        <v>20.86</v>
      </c>
      <c r="G25" s="37">
        <v>0</v>
      </c>
      <c r="H25" s="37">
        <v>0</v>
      </c>
      <c r="I25" s="37">
        <v>0</v>
      </c>
      <c r="J25" s="37">
        <v>0</v>
      </c>
      <c r="K25" s="37">
        <v>0</v>
      </c>
      <c r="L25" s="37">
        <v>0</v>
      </c>
      <c r="M25" s="37">
        <v>0</v>
      </c>
      <c r="N25" s="37">
        <v>0</v>
      </c>
      <c r="O25" s="37">
        <v>0</v>
      </c>
      <c r="P25" s="37">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c r="AH25" s="38">
        <v>0</v>
      </c>
      <c r="AI25" s="38">
        <v>0</v>
      </c>
      <c r="AJ25" s="38">
        <v>0</v>
      </c>
      <c r="AK25" s="38">
        <v>0</v>
      </c>
      <c r="AL25" s="38">
        <v>0</v>
      </c>
      <c r="AM25" s="38">
        <v>0</v>
      </c>
    </row>
    <row r="26" spans="1:39" ht="20.25" customHeight="1">
      <c r="A26" s="36" t="s">
        <v>47</v>
      </c>
      <c r="B26" s="195" t="s">
        <v>648</v>
      </c>
      <c r="C26" s="36" t="s">
        <v>15</v>
      </c>
      <c r="D26" s="37">
        <v>1</v>
      </c>
      <c r="E26" s="37">
        <v>0</v>
      </c>
      <c r="F26" s="37">
        <v>0</v>
      </c>
      <c r="G26" s="37">
        <v>0</v>
      </c>
      <c r="H26" s="37">
        <v>0</v>
      </c>
      <c r="I26" s="37">
        <v>0</v>
      </c>
      <c r="J26" s="37">
        <v>0</v>
      </c>
      <c r="K26" s="37">
        <v>0</v>
      </c>
      <c r="L26" s="37">
        <v>0</v>
      </c>
      <c r="M26" s="37">
        <v>0</v>
      </c>
      <c r="N26" s="37">
        <v>0</v>
      </c>
      <c r="O26" s="37">
        <v>1</v>
      </c>
      <c r="P26" s="37">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row>
    <row r="27" spans="1:39" ht="20.25" customHeight="1">
      <c r="A27" s="36" t="s">
        <v>48</v>
      </c>
      <c r="B27" s="195" t="s">
        <v>320</v>
      </c>
      <c r="C27" s="36" t="s">
        <v>16</v>
      </c>
      <c r="D27" s="37">
        <v>14.33</v>
      </c>
      <c r="E27" s="37">
        <v>0</v>
      </c>
      <c r="F27" s="37">
        <v>0.43</v>
      </c>
      <c r="G27" s="37">
        <v>0</v>
      </c>
      <c r="H27" s="37">
        <v>0</v>
      </c>
      <c r="I27" s="37">
        <v>0</v>
      </c>
      <c r="J27" s="37">
        <v>0</v>
      </c>
      <c r="K27" s="37">
        <v>13.9</v>
      </c>
      <c r="L27" s="37">
        <v>0</v>
      </c>
      <c r="M27" s="37">
        <v>0</v>
      </c>
      <c r="N27" s="37">
        <v>0</v>
      </c>
      <c r="O27" s="37">
        <v>0</v>
      </c>
      <c r="P27" s="37">
        <v>0</v>
      </c>
      <c r="Q27" s="38">
        <v>0</v>
      </c>
      <c r="R27" s="38">
        <v>0</v>
      </c>
      <c r="S27" s="38">
        <v>0</v>
      </c>
      <c r="T27" s="38">
        <v>0</v>
      </c>
      <c r="U27" s="38">
        <v>0</v>
      </c>
      <c r="V27" s="38">
        <v>0</v>
      </c>
      <c r="W27" s="38">
        <v>0</v>
      </c>
      <c r="X27" s="38">
        <v>0</v>
      </c>
      <c r="Y27" s="38">
        <v>0</v>
      </c>
      <c r="Z27" s="38">
        <v>0</v>
      </c>
      <c r="AA27" s="38">
        <v>0</v>
      </c>
      <c r="AB27" s="38">
        <v>0</v>
      </c>
      <c r="AC27" s="38">
        <v>0</v>
      </c>
      <c r="AD27" s="38">
        <v>0</v>
      </c>
      <c r="AE27" s="38">
        <v>0</v>
      </c>
      <c r="AF27" s="38">
        <v>0</v>
      </c>
      <c r="AG27" s="38">
        <v>0</v>
      </c>
      <c r="AH27" s="38">
        <v>0</v>
      </c>
      <c r="AI27" s="38">
        <v>0</v>
      </c>
      <c r="AJ27" s="38">
        <v>0</v>
      </c>
      <c r="AK27" s="38">
        <v>0</v>
      </c>
      <c r="AL27" s="38">
        <v>0</v>
      </c>
      <c r="AM27" s="38">
        <v>0</v>
      </c>
    </row>
    <row r="28" spans="1:39" ht="20.25" hidden="1" customHeight="1">
      <c r="A28" s="36" t="s">
        <v>332</v>
      </c>
      <c r="B28" s="195" t="s">
        <v>1813</v>
      </c>
      <c r="C28" s="36" t="s">
        <v>650</v>
      </c>
      <c r="D28" s="37">
        <v>9.92</v>
      </c>
      <c r="E28" s="37">
        <v>0</v>
      </c>
      <c r="F28" s="37">
        <v>9.92</v>
      </c>
      <c r="G28" s="37">
        <v>0</v>
      </c>
      <c r="H28" s="37">
        <v>0</v>
      </c>
      <c r="I28" s="37">
        <v>0</v>
      </c>
      <c r="J28" s="37">
        <v>0</v>
      </c>
      <c r="K28" s="37">
        <v>0</v>
      </c>
      <c r="L28" s="37">
        <v>0</v>
      </c>
      <c r="M28" s="37">
        <v>0</v>
      </c>
      <c r="N28" s="37">
        <v>0</v>
      </c>
      <c r="O28" s="37">
        <v>0</v>
      </c>
      <c r="P28" s="37">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0</v>
      </c>
      <c r="AG28" s="38">
        <v>0</v>
      </c>
      <c r="AH28" s="38">
        <v>0</v>
      </c>
      <c r="AI28" s="38">
        <v>0</v>
      </c>
      <c r="AJ28" s="38">
        <v>0</v>
      </c>
      <c r="AK28" s="38">
        <v>0</v>
      </c>
      <c r="AL28" s="38">
        <v>0</v>
      </c>
      <c r="AM28" s="38">
        <v>0</v>
      </c>
    </row>
    <row r="29" spans="1:39" ht="20.25" customHeight="1">
      <c r="A29" s="36" t="s">
        <v>197</v>
      </c>
      <c r="B29" s="195" t="s">
        <v>1814</v>
      </c>
      <c r="C29" s="36" t="s">
        <v>17</v>
      </c>
      <c r="D29" s="37">
        <v>0</v>
      </c>
      <c r="E29" s="37">
        <v>0</v>
      </c>
      <c r="F29" s="37">
        <v>0</v>
      </c>
      <c r="G29" s="37">
        <v>0</v>
      </c>
      <c r="H29" s="37">
        <v>0</v>
      </c>
      <c r="I29" s="37">
        <v>0</v>
      </c>
      <c r="J29" s="37">
        <v>0</v>
      </c>
      <c r="K29" s="37">
        <v>0</v>
      </c>
      <c r="L29" s="37">
        <v>0</v>
      </c>
      <c r="M29" s="37">
        <v>0</v>
      </c>
      <c r="N29" s="37">
        <v>0</v>
      </c>
      <c r="O29" s="37">
        <v>0</v>
      </c>
      <c r="P29" s="37">
        <v>0</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0</v>
      </c>
      <c r="AJ29" s="38">
        <v>0</v>
      </c>
      <c r="AK29" s="38">
        <v>0</v>
      </c>
      <c r="AL29" s="38">
        <v>0</v>
      </c>
      <c r="AM29" s="38">
        <v>0</v>
      </c>
    </row>
    <row r="30" spans="1:39" ht="36.75" customHeight="1">
      <c r="A30" s="36" t="s">
        <v>198</v>
      </c>
      <c r="B30" s="195" t="s">
        <v>651</v>
      </c>
      <c r="C30" s="36" t="s">
        <v>652</v>
      </c>
      <c r="D30" s="37">
        <v>63.541299999999985</v>
      </c>
      <c r="E30" s="37">
        <v>0.40060000000000001</v>
      </c>
      <c r="F30" s="37">
        <v>5.0435999999999996</v>
      </c>
      <c r="G30" s="37">
        <v>0.12000000000000001</v>
      </c>
      <c r="H30" s="37">
        <v>4.1970000000000001</v>
      </c>
      <c r="I30" s="37">
        <v>0.22</v>
      </c>
      <c r="J30" s="37">
        <v>0.65200000000000002</v>
      </c>
      <c r="K30" s="37">
        <v>7.5180999999999996</v>
      </c>
      <c r="L30" s="37">
        <v>18.5</v>
      </c>
      <c r="M30" s="37">
        <v>18.709999999999997</v>
      </c>
      <c r="N30" s="37">
        <v>5.03</v>
      </c>
      <c r="O30" s="37">
        <v>2.86</v>
      </c>
      <c r="P30" s="37">
        <v>0.28999999999999998</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c r="AJ30" s="38">
        <v>0</v>
      </c>
      <c r="AK30" s="38">
        <v>0</v>
      </c>
      <c r="AL30" s="38">
        <v>0</v>
      </c>
      <c r="AM30" s="38">
        <v>0</v>
      </c>
    </row>
    <row r="31" spans="1:39" s="194" customFormat="1" ht="20.25" customHeight="1">
      <c r="A31" s="125"/>
      <c r="B31" s="126" t="s">
        <v>634</v>
      </c>
      <c r="C31" s="125"/>
      <c r="D31" s="192"/>
      <c r="E31" s="192"/>
      <c r="F31" s="192"/>
      <c r="G31" s="192"/>
      <c r="H31" s="192"/>
      <c r="I31" s="192"/>
      <c r="J31" s="192"/>
      <c r="K31" s="192"/>
      <c r="L31" s="192"/>
      <c r="M31" s="192"/>
      <c r="N31" s="192"/>
      <c r="O31" s="192"/>
      <c r="P31" s="192"/>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row>
    <row r="32" spans="1:39" ht="20.25" customHeight="1">
      <c r="A32" s="36" t="s">
        <v>653</v>
      </c>
      <c r="B32" s="195" t="s">
        <v>69</v>
      </c>
      <c r="C32" s="36" t="s">
        <v>18</v>
      </c>
      <c r="D32" s="37">
        <v>26.398999999999994</v>
      </c>
      <c r="E32" s="37">
        <v>0.36</v>
      </c>
      <c r="F32" s="37">
        <v>4.7699999999999996</v>
      </c>
      <c r="G32" s="37">
        <v>9.0000000000000011E-2</v>
      </c>
      <c r="H32" s="37">
        <v>0.50700000000000001</v>
      </c>
      <c r="I32" s="37">
        <v>0.22</v>
      </c>
      <c r="J32" s="37">
        <v>0.65200000000000002</v>
      </c>
      <c r="K32" s="37">
        <v>7.13</v>
      </c>
      <c r="L32" s="37">
        <v>0.5</v>
      </c>
      <c r="M32" s="37">
        <v>4.04</v>
      </c>
      <c r="N32" s="37">
        <v>4.9800000000000004</v>
      </c>
      <c r="O32" s="37">
        <v>2.86</v>
      </c>
      <c r="P32" s="37">
        <v>0.28999999999999998</v>
      </c>
      <c r="Q32" s="38">
        <v>0</v>
      </c>
      <c r="R32" s="38">
        <v>0</v>
      </c>
      <c r="S32" s="38">
        <v>0</v>
      </c>
      <c r="T32" s="38">
        <v>0</v>
      </c>
      <c r="U32" s="38">
        <v>0</v>
      </c>
      <c r="V32" s="38">
        <v>0</v>
      </c>
      <c r="W32" s="38">
        <v>0</v>
      </c>
      <c r="X32" s="38">
        <v>0</v>
      </c>
      <c r="Y32" s="38">
        <v>0</v>
      </c>
      <c r="Z32" s="38">
        <v>0</v>
      </c>
      <c r="AA32" s="38">
        <v>0</v>
      </c>
      <c r="AB32" s="38">
        <v>0</v>
      </c>
      <c r="AC32" s="38">
        <v>0</v>
      </c>
      <c r="AD32" s="38">
        <v>0</v>
      </c>
      <c r="AE32" s="38">
        <v>0</v>
      </c>
      <c r="AF32" s="38">
        <v>0</v>
      </c>
      <c r="AG32" s="38">
        <v>0</v>
      </c>
      <c r="AH32" s="38">
        <v>0</v>
      </c>
      <c r="AI32" s="38">
        <v>0</v>
      </c>
      <c r="AJ32" s="38">
        <v>0</v>
      </c>
      <c r="AK32" s="38">
        <v>0</v>
      </c>
      <c r="AL32" s="38">
        <v>0</v>
      </c>
      <c r="AM32" s="38">
        <v>0</v>
      </c>
    </row>
    <row r="33" spans="1:39" ht="20.25" customHeight="1">
      <c r="A33" s="36" t="s">
        <v>653</v>
      </c>
      <c r="B33" s="195" t="s">
        <v>183</v>
      </c>
      <c r="C33" s="36" t="s">
        <v>19</v>
      </c>
      <c r="D33" s="37">
        <v>0.373</v>
      </c>
      <c r="E33" s="37">
        <v>0</v>
      </c>
      <c r="F33" s="37">
        <v>0.03</v>
      </c>
      <c r="G33" s="37">
        <v>0.03</v>
      </c>
      <c r="H33" s="37">
        <v>0</v>
      </c>
      <c r="I33" s="37">
        <v>0</v>
      </c>
      <c r="J33" s="37">
        <v>0</v>
      </c>
      <c r="K33" s="37">
        <v>0.313</v>
      </c>
      <c r="L33" s="37">
        <v>0</v>
      </c>
      <c r="M33" s="37">
        <v>0</v>
      </c>
      <c r="N33" s="37">
        <v>0</v>
      </c>
      <c r="O33" s="37">
        <v>0</v>
      </c>
      <c r="P33" s="37">
        <v>0</v>
      </c>
      <c r="Q33" s="38">
        <v>0</v>
      </c>
      <c r="R33" s="38">
        <v>0</v>
      </c>
      <c r="S33" s="38">
        <v>0</v>
      </c>
      <c r="T33" s="38">
        <v>0</v>
      </c>
      <c r="U33" s="38">
        <v>0</v>
      </c>
      <c r="V33" s="38">
        <v>0</v>
      </c>
      <c r="W33" s="38">
        <v>0</v>
      </c>
      <c r="X33" s="38">
        <v>0</v>
      </c>
      <c r="Y33" s="38">
        <v>0</v>
      </c>
      <c r="Z33" s="38">
        <v>0</v>
      </c>
      <c r="AA33" s="38">
        <v>0</v>
      </c>
      <c r="AB33" s="38">
        <v>0</v>
      </c>
      <c r="AC33" s="38">
        <v>0</v>
      </c>
      <c r="AD33" s="38">
        <v>0</v>
      </c>
      <c r="AE33" s="38">
        <v>0</v>
      </c>
      <c r="AF33" s="38">
        <v>0</v>
      </c>
      <c r="AG33" s="38">
        <v>0</v>
      </c>
      <c r="AH33" s="38">
        <v>0</v>
      </c>
      <c r="AI33" s="38">
        <v>0</v>
      </c>
      <c r="AJ33" s="38">
        <v>0</v>
      </c>
      <c r="AK33" s="38">
        <v>0</v>
      </c>
      <c r="AL33" s="38">
        <v>0</v>
      </c>
      <c r="AM33" s="38">
        <v>0</v>
      </c>
    </row>
    <row r="34" spans="1:39" ht="20.25" customHeight="1">
      <c r="A34" s="36" t="s">
        <v>653</v>
      </c>
      <c r="B34" s="195" t="s">
        <v>75</v>
      </c>
      <c r="C34" s="36" t="s">
        <v>20</v>
      </c>
      <c r="D34" s="37">
        <v>7.51E-2</v>
      </c>
      <c r="E34" s="37">
        <v>0</v>
      </c>
      <c r="F34" s="37">
        <v>0</v>
      </c>
      <c r="G34" s="37">
        <v>0</v>
      </c>
      <c r="H34" s="37">
        <v>0</v>
      </c>
      <c r="I34" s="37">
        <v>0</v>
      </c>
      <c r="J34" s="37">
        <v>0</v>
      </c>
      <c r="K34" s="37">
        <v>7.51E-2</v>
      </c>
      <c r="L34" s="37">
        <v>0</v>
      </c>
      <c r="M34" s="37">
        <v>0</v>
      </c>
      <c r="N34" s="37">
        <v>0</v>
      </c>
      <c r="O34" s="37">
        <v>0</v>
      </c>
      <c r="P34" s="37">
        <v>0</v>
      </c>
      <c r="Q34" s="38">
        <v>0</v>
      </c>
      <c r="R34" s="38">
        <v>0</v>
      </c>
      <c r="S34" s="38">
        <v>0</v>
      </c>
      <c r="T34" s="38">
        <v>0</v>
      </c>
      <c r="U34" s="38">
        <v>0</v>
      </c>
      <c r="V34" s="38">
        <v>0</v>
      </c>
      <c r="W34" s="38">
        <v>0</v>
      </c>
      <c r="X34" s="38">
        <v>0</v>
      </c>
      <c r="Y34" s="38">
        <v>0</v>
      </c>
      <c r="Z34" s="38">
        <v>0</v>
      </c>
      <c r="AA34" s="38">
        <v>0</v>
      </c>
      <c r="AB34" s="38">
        <v>0</v>
      </c>
      <c r="AC34" s="38">
        <v>0</v>
      </c>
      <c r="AD34" s="38">
        <v>0</v>
      </c>
      <c r="AE34" s="38">
        <v>0</v>
      </c>
      <c r="AF34" s="38">
        <v>0</v>
      </c>
      <c r="AG34" s="38">
        <v>0</v>
      </c>
      <c r="AH34" s="38">
        <v>0</v>
      </c>
      <c r="AI34" s="38">
        <v>0</v>
      </c>
      <c r="AJ34" s="38">
        <v>0</v>
      </c>
      <c r="AK34" s="38">
        <v>0</v>
      </c>
      <c r="AL34" s="38">
        <v>0</v>
      </c>
      <c r="AM34" s="38">
        <v>0</v>
      </c>
    </row>
    <row r="35" spans="1:39" ht="20.25" customHeight="1">
      <c r="A35" s="36" t="s">
        <v>653</v>
      </c>
      <c r="B35" s="195" t="s">
        <v>654</v>
      </c>
      <c r="C35" s="36" t="s">
        <v>21</v>
      </c>
      <c r="D35" s="37">
        <v>0.04</v>
      </c>
      <c r="E35" s="37">
        <v>0.04</v>
      </c>
      <c r="F35" s="37">
        <v>0</v>
      </c>
      <c r="G35" s="37">
        <v>0</v>
      </c>
      <c r="H35" s="37">
        <v>0</v>
      </c>
      <c r="I35" s="37">
        <v>0</v>
      </c>
      <c r="J35" s="37">
        <v>0</v>
      </c>
      <c r="K35" s="37">
        <v>0</v>
      </c>
      <c r="L35" s="37">
        <v>0</v>
      </c>
      <c r="M35" s="37">
        <v>0</v>
      </c>
      <c r="N35" s="37">
        <v>0</v>
      </c>
      <c r="O35" s="37">
        <v>0</v>
      </c>
      <c r="P35" s="37">
        <v>0</v>
      </c>
      <c r="Q35" s="38">
        <v>0</v>
      </c>
      <c r="R35" s="38">
        <v>0</v>
      </c>
      <c r="S35" s="38">
        <v>0</v>
      </c>
      <c r="T35" s="38">
        <v>0</v>
      </c>
      <c r="U35" s="38">
        <v>0</v>
      </c>
      <c r="V35" s="38">
        <v>0</v>
      </c>
      <c r="W35" s="38">
        <v>0</v>
      </c>
      <c r="X35" s="38">
        <v>0</v>
      </c>
      <c r="Y35" s="38">
        <v>0</v>
      </c>
      <c r="Z35" s="38">
        <v>0</v>
      </c>
      <c r="AA35" s="38">
        <v>0</v>
      </c>
      <c r="AB35" s="38">
        <v>0</v>
      </c>
      <c r="AC35" s="38">
        <v>0</v>
      </c>
      <c r="AD35" s="38">
        <v>0</v>
      </c>
      <c r="AE35" s="38">
        <v>0</v>
      </c>
      <c r="AF35" s="38">
        <v>0</v>
      </c>
      <c r="AG35" s="38">
        <v>0</v>
      </c>
      <c r="AH35" s="38">
        <v>0</v>
      </c>
      <c r="AI35" s="38">
        <v>0</v>
      </c>
      <c r="AJ35" s="38">
        <v>0</v>
      </c>
      <c r="AK35" s="38">
        <v>0</v>
      </c>
      <c r="AL35" s="38">
        <v>0</v>
      </c>
      <c r="AM35" s="38">
        <v>0</v>
      </c>
    </row>
    <row r="36" spans="1:39" ht="20.25" hidden="1" customHeight="1">
      <c r="A36" s="36" t="s">
        <v>653</v>
      </c>
      <c r="B36" s="195" t="s">
        <v>655</v>
      </c>
      <c r="C36" s="36" t="s">
        <v>22</v>
      </c>
      <c r="D36" s="37">
        <v>0</v>
      </c>
      <c r="E36" s="37">
        <v>0</v>
      </c>
      <c r="F36" s="37">
        <v>0</v>
      </c>
      <c r="G36" s="37">
        <v>0</v>
      </c>
      <c r="H36" s="37">
        <v>0</v>
      </c>
      <c r="I36" s="37">
        <v>0</v>
      </c>
      <c r="J36" s="37">
        <v>0</v>
      </c>
      <c r="K36" s="37">
        <v>0</v>
      </c>
      <c r="L36" s="37">
        <v>0</v>
      </c>
      <c r="M36" s="37">
        <v>0</v>
      </c>
      <c r="N36" s="37">
        <v>0</v>
      </c>
      <c r="O36" s="37">
        <v>0</v>
      </c>
      <c r="P36" s="37">
        <v>0</v>
      </c>
      <c r="Q36" s="38">
        <v>0</v>
      </c>
      <c r="R36" s="38">
        <v>0</v>
      </c>
      <c r="S36" s="38">
        <v>0</v>
      </c>
      <c r="T36" s="38">
        <v>0</v>
      </c>
      <c r="U36" s="38">
        <v>0</v>
      </c>
      <c r="V36" s="38">
        <v>0</v>
      </c>
      <c r="W36" s="38">
        <v>0</v>
      </c>
      <c r="X36" s="38">
        <v>0</v>
      </c>
      <c r="Y36" s="38">
        <v>0</v>
      </c>
      <c r="Z36" s="38">
        <v>0</v>
      </c>
      <c r="AA36" s="38">
        <v>0</v>
      </c>
      <c r="AB36" s="38">
        <v>0</v>
      </c>
      <c r="AC36" s="38">
        <v>0</v>
      </c>
      <c r="AD36" s="38">
        <v>0</v>
      </c>
      <c r="AE36" s="38">
        <v>0</v>
      </c>
      <c r="AF36" s="38">
        <v>0</v>
      </c>
      <c r="AG36" s="38">
        <v>0</v>
      </c>
      <c r="AH36" s="38">
        <v>0</v>
      </c>
      <c r="AI36" s="38">
        <v>0</v>
      </c>
      <c r="AJ36" s="38">
        <v>0</v>
      </c>
      <c r="AK36" s="38">
        <v>0</v>
      </c>
      <c r="AL36" s="38">
        <v>0</v>
      </c>
      <c r="AM36" s="38">
        <v>0</v>
      </c>
    </row>
    <row r="37" spans="1:39" ht="20.25" hidden="1" customHeight="1">
      <c r="A37" s="36" t="s">
        <v>653</v>
      </c>
      <c r="B37" s="195" t="s">
        <v>656</v>
      </c>
      <c r="C37" s="36" t="s">
        <v>23</v>
      </c>
      <c r="D37" s="37">
        <v>0</v>
      </c>
      <c r="E37" s="37">
        <v>0</v>
      </c>
      <c r="F37" s="37">
        <v>0</v>
      </c>
      <c r="G37" s="37">
        <v>0</v>
      </c>
      <c r="H37" s="37">
        <v>0</v>
      </c>
      <c r="I37" s="37">
        <v>0</v>
      </c>
      <c r="J37" s="37">
        <v>0</v>
      </c>
      <c r="K37" s="37">
        <v>0</v>
      </c>
      <c r="L37" s="37">
        <v>0</v>
      </c>
      <c r="M37" s="37">
        <v>0</v>
      </c>
      <c r="N37" s="37">
        <v>0</v>
      </c>
      <c r="O37" s="37">
        <v>0</v>
      </c>
      <c r="P37" s="37">
        <v>0</v>
      </c>
      <c r="Q37" s="38">
        <v>0</v>
      </c>
      <c r="R37" s="38">
        <v>0</v>
      </c>
      <c r="S37" s="38">
        <v>0</v>
      </c>
      <c r="T37" s="38">
        <v>0</v>
      </c>
      <c r="U37" s="38">
        <v>0</v>
      </c>
      <c r="V37" s="38">
        <v>0</v>
      </c>
      <c r="W37" s="38">
        <v>0</v>
      </c>
      <c r="X37" s="38">
        <v>0</v>
      </c>
      <c r="Y37" s="38">
        <v>0</v>
      </c>
      <c r="Z37" s="38">
        <v>0</v>
      </c>
      <c r="AA37" s="38">
        <v>0</v>
      </c>
      <c r="AB37" s="38">
        <v>0</v>
      </c>
      <c r="AC37" s="38">
        <v>0</v>
      </c>
      <c r="AD37" s="38">
        <v>0</v>
      </c>
      <c r="AE37" s="38">
        <v>0</v>
      </c>
      <c r="AF37" s="38">
        <v>0</v>
      </c>
      <c r="AG37" s="38">
        <v>0</v>
      </c>
      <c r="AH37" s="38">
        <v>0</v>
      </c>
      <c r="AI37" s="38">
        <v>0</v>
      </c>
      <c r="AJ37" s="38">
        <v>0</v>
      </c>
      <c r="AK37" s="38">
        <v>0</v>
      </c>
      <c r="AL37" s="38">
        <v>0</v>
      </c>
      <c r="AM37" s="38">
        <v>0</v>
      </c>
    </row>
    <row r="38" spans="1:39" ht="20.25" customHeight="1">
      <c r="A38" s="36" t="s">
        <v>653</v>
      </c>
      <c r="B38" s="195" t="s">
        <v>163</v>
      </c>
      <c r="C38" s="36" t="s">
        <v>24</v>
      </c>
      <c r="D38" s="37">
        <v>36.654199999999989</v>
      </c>
      <c r="E38" s="37">
        <v>5.9999999999999995E-4</v>
      </c>
      <c r="F38" s="37">
        <v>0.24360000000000004</v>
      </c>
      <c r="G38" s="37">
        <v>0</v>
      </c>
      <c r="H38" s="37">
        <v>3.69</v>
      </c>
      <c r="I38" s="37">
        <v>0</v>
      </c>
      <c r="J38" s="37">
        <v>0</v>
      </c>
      <c r="K38" s="37">
        <v>0</v>
      </c>
      <c r="L38" s="37">
        <v>18</v>
      </c>
      <c r="M38" s="37">
        <v>14.669999999999998</v>
      </c>
      <c r="N38" s="37">
        <v>0.05</v>
      </c>
      <c r="O38" s="37">
        <v>0</v>
      </c>
      <c r="P38" s="37">
        <v>0</v>
      </c>
      <c r="Q38" s="38">
        <v>0</v>
      </c>
      <c r="R38" s="38">
        <v>0</v>
      </c>
      <c r="S38" s="38">
        <v>0</v>
      </c>
      <c r="T38" s="38">
        <v>0</v>
      </c>
      <c r="U38" s="38">
        <v>0</v>
      </c>
      <c r="V38" s="38">
        <v>0</v>
      </c>
      <c r="W38" s="38">
        <v>0</v>
      </c>
      <c r="X38" s="38">
        <v>0</v>
      </c>
      <c r="Y38" s="38">
        <v>0</v>
      </c>
      <c r="Z38" s="38">
        <v>0</v>
      </c>
      <c r="AA38" s="38">
        <v>0</v>
      </c>
      <c r="AB38" s="38">
        <v>0</v>
      </c>
      <c r="AC38" s="38">
        <v>0</v>
      </c>
      <c r="AD38" s="38">
        <v>0</v>
      </c>
      <c r="AE38" s="38">
        <v>0</v>
      </c>
      <c r="AF38" s="38">
        <v>0</v>
      </c>
      <c r="AG38" s="38">
        <v>0</v>
      </c>
      <c r="AH38" s="38">
        <v>0</v>
      </c>
      <c r="AI38" s="38">
        <v>0</v>
      </c>
      <c r="AJ38" s="38">
        <v>0</v>
      </c>
      <c r="AK38" s="38">
        <v>0</v>
      </c>
      <c r="AL38" s="38">
        <v>0</v>
      </c>
      <c r="AM38" s="38">
        <v>0</v>
      </c>
    </row>
    <row r="39" spans="1:39" ht="20.25" hidden="1" customHeight="1">
      <c r="A39" s="36" t="s">
        <v>653</v>
      </c>
      <c r="B39" s="195" t="s">
        <v>1815</v>
      </c>
      <c r="C39" s="36" t="s">
        <v>25</v>
      </c>
      <c r="D39" s="37">
        <v>0</v>
      </c>
      <c r="E39" s="37">
        <v>0</v>
      </c>
      <c r="F39" s="37">
        <v>0</v>
      </c>
      <c r="G39" s="37">
        <v>0</v>
      </c>
      <c r="H39" s="37">
        <v>0</v>
      </c>
      <c r="I39" s="37">
        <v>0</v>
      </c>
      <c r="J39" s="37">
        <v>0</v>
      </c>
      <c r="K39" s="37">
        <v>0</v>
      </c>
      <c r="L39" s="37">
        <v>0</v>
      </c>
      <c r="M39" s="37">
        <v>0</v>
      </c>
      <c r="N39" s="37">
        <v>0</v>
      </c>
      <c r="O39" s="37">
        <v>0</v>
      </c>
      <c r="P39" s="37">
        <v>0</v>
      </c>
      <c r="Q39" s="38">
        <v>0</v>
      </c>
      <c r="R39" s="38">
        <v>0</v>
      </c>
      <c r="S39" s="38">
        <v>0</v>
      </c>
      <c r="T39" s="38">
        <v>0</v>
      </c>
      <c r="U39" s="38">
        <v>0</v>
      </c>
      <c r="V39" s="38">
        <v>0</v>
      </c>
      <c r="W39" s="38">
        <v>0</v>
      </c>
      <c r="X39" s="38">
        <v>0</v>
      </c>
      <c r="Y39" s="38">
        <v>0</v>
      </c>
      <c r="Z39" s="38">
        <v>0</v>
      </c>
      <c r="AA39" s="38">
        <v>0</v>
      </c>
      <c r="AB39" s="38">
        <v>0</v>
      </c>
      <c r="AC39" s="38">
        <v>0</v>
      </c>
      <c r="AD39" s="38">
        <v>0</v>
      </c>
      <c r="AE39" s="38">
        <v>0</v>
      </c>
      <c r="AF39" s="38">
        <v>0</v>
      </c>
      <c r="AG39" s="38">
        <v>0</v>
      </c>
      <c r="AH39" s="38">
        <v>0</v>
      </c>
      <c r="AI39" s="38">
        <v>0</v>
      </c>
      <c r="AJ39" s="38">
        <v>0</v>
      </c>
      <c r="AK39" s="38">
        <v>0</v>
      </c>
      <c r="AL39" s="38">
        <v>0</v>
      </c>
      <c r="AM39" s="38">
        <v>0</v>
      </c>
    </row>
    <row r="40" spans="1:39" ht="20.25" hidden="1" customHeight="1">
      <c r="A40" s="36" t="s">
        <v>653</v>
      </c>
      <c r="B40" s="195" t="s">
        <v>1671</v>
      </c>
      <c r="C40" s="36" t="s">
        <v>1672</v>
      </c>
      <c r="D40" s="37">
        <v>0</v>
      </c>
      <c r="E40" s="37">
        <v>0</v>
      </c>
      <c r="F40" s="37">
        <v>0</v>
      </c>
      <c r="G40" s="37">
        <v>0</v>
      </c>
      <c r="H40" s="37">
        <v>0</v>
      </c>
      <c r="I40" s="37">
        <v>0</v>
      </c>
      <c r="J40" s="37">
        <v>0</v>
      </c>
      <c r="K40" s="37">
        <v>0</v>
      </c>
      <c r="L40" s="37">
        <v>0</v>
      </c>
      <c r="M40" s="37">
        <v>0</v>
      </c>
      <c r="N40" s="37">
        <v>0</v>
      </c>
      <c r="O40" s="37">
        <v>0</v>
      </c>
      <c r="P40" s="37">
        <v>0</v>
      </c>
      <c r="Q40" s="38">
        <v>0</v>
      </c>
      <c r="R40" s="38">
        <v>0</v>
      </c>
      <c r="S40" s="38">
        <v>0</v>
      </c>
      <c r="T40" s="38">
        <v>0</v>
      </c>
      <c r="U40" s="38">
        <v>0</v>
      </c>
      <c r="V40" s="38">
        <v>0</v>
      </c>
      <c r="W40" s="38">
        <v>0</v>
      </c>
      <c r="X40" s="38">
        <v>0</v>
      </c>
      <c r="Y40" s="38">
        <v>0</v>
      </c>
      <c r="Z40" s="38">
        <v>0</v>
      </c>
      <c r="AA40" s="38">
        <v>0</v>
      </c>
      <c r="AB40" s="38">
        <v>0</v>
      </c>
      <c r="AC40" s="38">
        <v>0</v>
      </c>
      <c r="AD40" s="38">
        <v>0</v>
      </c>
      <c r="AE40" s="38">
        <v>0</v>
      </c>
      <c r="AF40" s="38">
        <v>0</v>
      </c>
      <c r="AG40" s="38">
        <v>0</v>
      </c>
      <c r="AH40" s="38">
        <v>0</v>
      </c>
      <c r="AI40" s="38">
        <v>0</v>
      </c>
      <c r="AJ40" s="38">
        <v>0</v>
      </c>
      <c r="AK40" s="38">
        <v>0</v>
      </c>
      <c r="AL40" s="38">
        <v>0</v>
      </c>
      <c r="AM40" s="38">
        <v>0</v>
      </c>
    </row>
    <row r="41" spans="1:39" ht="20.25" hidden="1" customHeight="1">
      <c r="A41" s="36" t="s">
        <v>653</v>
      </c>
      <c r="B41" s="195" t="s">
        <v>1816</v>
      </c>
      <c r="C41" s="36" t="s">
        <v>658</v>
      </c>
      <c r="D41" s="37">
        <v>0</v>
      </c>
      <c r="E41" s="37">
        <v>0</v>
      </c>
      <c r="F41" s="37">
        <v>0</v>
      </c>
      <c r="G41" s="37">
        <v>0</v>
      </c>
      <c r="H41" s="37">
        <v>0</v>
      </c>
      <c r="I41" s="37">
        <v>0</v>
      </c>
      <c r="J41" s="37">
        <v>0</v>
      </c>
      <c r="K41" s="37">
        <v>0</v>
      </c>
      <c r="L41" s="37">
        <v>0</v>
      </c>
      <c r="M41" s="37">
        <v>0</v>
      </c>
      <c r="N41" s="37">
        <v>0</v>
      </c>
      <c r="O41" s="37">
        <v>0</v>
      </c>
      <c r="P41" s="37">
        <v>0</v>
      </c>
      <c r="Q41" s="38">
        <v>0</v>
      </c>
      <c r="R41" s="38">
        <v>0</v>
      </c>
      <c r="S41" s="38">
        <v>0</v>
      </c>
      <c r="T41" s="38">
        <v>0</v>
      </c>
      <c r="U41" s="38">
        <v>0</v>
      </c>
      <c r="V41" s="38">
        <v>0</v>
      </c>
      <c r="W41" s="38">
        <v>0</v>
      </c>
      <c r="X41" s="38">
        <v>0</v>
      </c>
      <c r="Y41" s="38">
        <v>0</v>
      </c>
      <c r="Z41" s="38">
        <v>0</v>
      </c>
      <c r="AA41" s="38">
        <v>0</v>
      </c>
      <c r="AB41" s="38">
        <v>0</v>
      </c>
      <c r="AC41" s="38">
        <v>0</v>
      </c>
      <c r="AD41" s="38">
        <v>0</v>
      </c>
      <c r="AE41" s="38">
        <v>0</v>
      </c>
      <c r="AF41" s="38">
        <v>0</v>
      </c>
      <c r="AG41" s="38">
        <v>0</v>
      </c>
      <c r="AH41" s="38">
        <v>0</v>
      </c>
      <c r="AI41" s="38">
        <v>0</v>
      </c>
      <c r="AJ41" s="38">
        <v>0</v>
      </c>
      <c r="AK41" s="38">
        <v>0</v>
      </c>
      <c r="AL41" s="38">
        <v>0</v>
      </c>
      <c r="AM41" s="38">
        <v>0</v>
      </c>
    </row>
    <row r="42" spans="1:39" ht="20.25" hidden="1" customHeight="1">
      <c r="A42" s="36" t="s">
        <v>653</v>
      </c>
      <c r="B42" s="195" t="s">
        <v>1817</v>
      </c>
      <c r="C42" s="36" t="s">
        <v>660</v>
      </c>
      <c r="D42" s="37">
        <v>0</v>
      </c>
      <c r="E42" s="37">
        <v>0</v>
      </c>
      <c r="F42" s="37">
        <v>0</v>
      </c>
      <c r="G42" s="37">
        <v>0</v>
      </c>
      <c r="H42" s="37">
        <v>0</v>
      </c>
      <c r="I42" s="37">
        <v>0</v>
      </c>
      <c r="J42" s="37">
        <v>0</v>
      </c>
      <c r="K42" s="37">
        <v>0</v>
      </c>
      <c r="L42" s="37">
        <v>0</v>
      </c>
      <c r="M42" s="37">
        <v>0</v>
      </c>
      <c r="N42" s="37">
        <v>0</v>
      </c>
      <c r="O42" s="37">
        <v>0</v>
      </c>
      <c r="P42" s="37">
        <v>0</v>
      </c>
      <c r="Q42" s="38">
        <v>0</v>
      </c>
      <c r="R42" s="38">
        <v>0</v>
      </c>
      <c r="S42" s="38">
        <v>0</v>
      </c>
      <c r="T42" s="38">
        <v>0</v>
      </c>
      <c r="U42" s="38">
        <v>0</v>
      </c>
      <c r="V42" s="38">
        <v>0</v>
      </c>
      <c r="W42" s="38">
        <v>0</v>
      </c>
      <c r="X42" s="38">
        <v>0</v>
      </c>
      <c r="Y42" s="38">
        <v>0</v>
      </c>
      <c r="Z42" s="38">
        <v>0</v>
      </c>
      <c r="AA42" s="38">
        <v>0</v>
      </c>
      <c r="AB42" s="38">
        <v>0</v>
      </c>
      <c r="AC42" s="38">
        <v>0</v>
      </c>
      <c r="AD42" s="38">
        <v>0</v>
      </c>
      <c r="AE42" s="38">
        <v>0</v>
      </c>
      <c r="AF42" s="38">
        <v>0</v>
      </c>
      <c r="AG42" s="38">
        <v>0</v>
      </c>
      <c r="AH42" s="38">
        <v>0</v>
      </c>
      <c r="AI42" s="38">
        <v>0</v>
      </c>
      <c r="AJ42" s="38">
        <v>0</v>
      </c>
      <c r="AK42" s="38">
        <v>0</v>
      </c>
      <c r="AL42" s="38">
        <v>0</v>
      </c>
      <c r="AM42" s="38">
        <v>0</v>
      </c>
    </row>
    <row r="43" spans="1:39" ht="20.25" hidden="1" customHeight="1">
      <c r="A43" s="36" t="s">
        <v>653</v>
      </c>
      <c r="B43" s="195" t="s">
        <v>661</v>
      </c>
      <c r="C43" s="36" t="s">
        <v>662</v>
      </c>
      <c r="D43" s="37">
        <v>0</v>
      </c>
      <c r="E43" s="37">
        <v>0</v>
      </c>
      <c r="F43" s="37">
        <v>0</v>
      </c>
      <c r="G43" s="37">
        <v>0</v>
      </c>
      <c r="H43" s="37">
        <v>0</v>
      </c>
      <c r="I43" s="37">
        <v>0</v>
      </c>
      <c r="J43" s="37">
        <v>0</v>
      </c>
      <c r="K43" s="37">
        <v>0</v>
      </c>
      <c r="L43" s="37">
        <v>0</v>
      </c>
      <c r="M43" s="37">
        <v>0</v>
      </c>
      <c r="N43" s="37">
        <v>0</v>
      </c>
      <c r="O43" s="37">
        <v>0</v>
      </c>
      <c r="P43" s="37">
        <v>0</v>
      </c>
      <c r="Q43" s="38">
        <v>0</v>
      </c>
      <c r="R43" s="38">
        <v>0</v>
      </c>
      <c r="S43" s="38">
        <v>0</v>
      </c>
      <c r="T43" s="38">
        <v>0</v>
      </c>
      <c r="U43" s="38">
        <v>0</v>
      </c>
      <c r="V43" s="38">
        <v>0</v>
      </c>
      <c r="W43" s="38">
        <v>0</v>
      </c>
      <c r="X43" s="38">
        <v>0</v>
      </c>
      <c r="Y43" s="38">
        <v>0</v>
      </c>
      <c r="Z43" s="38">
        <v>0</v>
      </c>
      <c r="AA43" s="38">
        <v>0</v>
      </c>
      <c r="AB43" s="38">
        <v>0</v>
      </c>
      <c r="AC43" s="38">
        <v>0</v>
      </c>
      <c r="AD43" s="38">
        <v>0</v>
      </c>
      <c r="AE43" s="38">
        <v>0</v>
      </c>
      <c r="AF43" s="38">
        <v>0</v>
      </c>
      <c r="AG43" s="38">
        <v>0</v>
      </c>
      <c r="AH43" s="38">
        <v>0</v>
      </c>
      <c r="AI43" s="38">
        <v>0</v>
      </c>
      <c r="AJ43" s="38">
        <v>0</v>
      </c>
      <c r="AK43" s="38">
        <v>0</v>
      </c>
      <c r="AL43" s="38">
        <v>0</v>
      </c>
      <c r="AM43" s="38">
        <v>0</v>
      </c>
    </row>
    <row r="44" spans="1:39" ht="36.75" hidden="1" customHeight="1">
      <c r="A44" s="36" t="s">
        <v>653</v>
      </c>
      <c r="B44" s="195" t="s">
        <v>1818</v>
      </c>
      <c r="C44" s="36" t="s">
        <v>26</v>
      </c>
      <c r="D44" s="37">
        <v>0</v>
      </c>
      <c r="E44" s="37">
        <v>0</v>
      </c>
      <c r="F44" s="37">
        <v>0</v>
      </c>
      <c r="G44" s="37">
        <v>0</v>
      </c>
      <c r="H44" s="37">
        <v>0</v>
      </c>
      <c r="I44" s="37">
        <v>0</v>
      </c>
      <c r="J44" s="37">
        <v>0</v>
      </c>
      <c r="K44" s="37">
        <v>0</v>
      </c>
      <c r="L44" s="37">
        <v>0</v>
      </c>
      <c r="M44" s="37">
        <v>0</v>
      </c>
      <c r="N44" s="37">
        <v>0</v>
      </c>
      <c r="O44" s="37">
        <v>0</v>
      </c>
      <c r="P44" s="37">
        <v>0</v>
      </c>
      <c r="Q44" s="38">
        <v>0</v>
      </c>
      <c r="R44" s="38">
        <v>0</v>
      </c>
      <c r="S44" s="38">
        <v>0</v>
      </c>
      <c r="T44" s="38">
        <v>0</v>
      </c>
      <c r="U44" s="38">
        <v>0</v>
      </c>
      <c r="V44" s="38">
        <v>0</v>
      </c>
      <c r="W44" s="38">
        <v>0</v>
      </c>
      <c r="X44" s="38">
        <v>0</v>
      </c>
      <c r="Y44" s="38">
        <v>0</v>
      </c>
      <c r="Z44" s="38">
        <v>0</v>
      </c>
      <c r="AA44" s="38">
        <v>0</v>
      </c>
      <c r="AB44" s="38">
        <v>0</v>
      </c>
      <c r="AC44" s="38">
        <v>0</v>
      </c>
      <c r="AD44" s="38">
        <v>0</v>
      </c>
      <c r="AE44" s="38">
        <v>0</v>
      </c>
      <c r="AF44" s="38">
        <v>0</v>
      </c>
      <c r="AG44" s="38">
        <v>0</v>
      </c>
      <c r="AH44" s="38">
        <v>0</v>
      </c>
      <c r="AI44" s="38">
        <v>0</v>
      </c>
      <c r="AJ44" s="38">
        <v>0</v>
      </c>
      <c r="AK44" s="38">
        <v>0</v>
      </c>
      <c r="AL44" s="38">
        <v>0</v>
      </c>
      <c r="AM44" s="38">
        <v>0</v>
      </c>
    </row>
    <row r="45" spans="1:39" ht="20.25" hidden="1" customHeight="1">
      <c r="A45" s="36" t="s">
        <v>653</v>
      </c>
      <c r="B45" s="195" t="s">
        <v>1673</v>
      </c>
      <c r="C45" s="36" t="s">
        <v>1674</v>
      </c>
      <c r="D45" s="37">
        <v>0</v>
      </c>
      <c r="E45" s="37">
        <v>0</v>
      </c>
      <c r="F45" s="37">
        <v>0</v>
      </c>
      <c r="G45" s="37">
        <v>0</v>
      </c>
      <c r="H45" s="37">
        <v>0</v>
      </c>
      <c r="I45" s="37">
        <v>0</v>
      </c>
      <c r="J45" s="37">
        <v>0</v>
      </c>
      <c r="K45" s="37">
        <v>0</v>
      </c>
      <c r="L45" s="37">
        <v>0</v>
      </c>
      <c r="M45" s="37">
        <v>0</v>
      </c>
      <c r="N45" s="37">
        <v>0</v>
      </c>
      <c r="O45" s="37">
        <v>0</v>
      </c>
      <c r="P45" s="37">
        <v>0</v>
      </c>
      <c r="Q45" s="38">
        <v>0</v>
      </c>
      <c r="R45" s="38">
        <v>0</v>
      </c>
      <c r="S45" s="38">
        <v>0</v>
      </c>
      <c r="T45" s="38">
        <v>0</v>
      </c>
      <c r="U45" s="38">
        <v>0</v>
      </c>
      <c r="V45" s="38">
        <v>0</v>
      </c>
      <c r="W45" s="38">
        <v>0</v>
      </c>
      <c r="X45" s="38">
        <v>0</v>
      </c>
      <c r="Y45" s="38">
        <v>0</v>
      </c>
      <c r="Z45" s="38">
        <v>0</v>
      </c>
      <c r="AA45" s="38">
        <v>0</v>
      </c>
      <c r="AB45" s="38">
        <v>0</v>
      </c>
      <c r="AC45" s="38">
        <v>0</v>
      </c>
      <c r="AD45" s="38">
        <v>0</v>
      </c>
      <c r="AE45" s="38">
        <v>0</v>
      </c>
      <c r="AF45" s="38">
        <v>0</v>
      </c>
      <c r="AG45" s="38">
        <v>0</v>
      </c>
      <c r="AH45" s="38">
        <v>0</v>
      </c>
      <c r="AI45" s="38">
        <v>0</v>
      </c>
      <c r="AJ45" s="38">
        <v>0</v>
      </c>
      <c r="AK45" s="38">
        <v>0</v>
      </c>
      <c r="AL45" s="38">
        <v>0</v>
      </c>
      <c r="AM45" s="38">
        <v>0</v>
      </c>
    </row>
    <row r="46" spans="1:39" ht="20.25" hidden="1" customHeight="1">
      <c r="A46" s="36" t="s">
        <v>653</v>
      </c>
      <c r="B46" s="195" t="s">
        <v>1675</v>
      </c>
      <c r="C46" s="36" t="s">
        <v>1676</v>
      </c>
      <c r="D46" s="37">
        <v>0</v>
      </c>
      <c r="E46" s="37">
        <v>0</v>
      </c>
      <c r="F46" s="37">
        <v>0</v>
      </c>
      <c r="G46" s="37">
        <v>0</v>
      </c>
      <c r="H46" s="37">
        <v>0</v>
      </c>
      <c r="I46" s="37">
        <v>0</v>
      </c>
      <c r="J46" s="37">
        <v>0</v>
      </c>
      <c r="K46" s="37">
        <v>0</v>
      </c>
      <c r="L46" s="37">
        <v>0</v>
      </c>
      <c r="M46" s="37">
        <v>0</v>
      </c>
      <c r="N46" s="37">
        <v>0</v>
      </c>
      <c r="O46" s="37">
        <v>0</v>
      </c>
      <c r="P46" s="37">
        <v>0</v>
      </c>
      <c r="Q46" s="38">
        <v>0</v>
      </c>
      <c r="R46" s="38">
        <v>0</v>
      </c>
      <c r="S46" s="38">
        <v>0</v>
      </c>
      <c r="T46" s="38">
        <v>0</v>
      </c>
      <c r="U46" s="38">
        <v>0</v>
      </c>
      <c r="V46" s="38">
        <v>0</v>
      </c>
      <c r="W46" s="38">
        <v>0</v>
      </c>
      <c r="X46" s="38">
        <v>0</v>
      </c>
      <c r="Y46" s="38">
        <v>0</v>
      </c>
      <c r="Z46" s="38">
        <v>0</v>
      </c>
      <c r="AA46" s="38">
        <v>0</v>
      </c>
      <c r="AB46" s="38">
        <v>0</v>
      </c>
      <c r="AC46" s="38">
        <v>0</v>
      </c>
      <c r="AD46" s="38">
        <v>0</v>
      </c>
      <c r="AE46" s="38">
        <v>0</v>
      </c>
      <c r="AF46" s="38">
        <v>0</v>
      </c>
      <c r="AG46" s="38">
        <v>0</v>
      </c>
      <c r="AH46" s="38">
        <v>0</v>
      </c>
      <c r="AI46" s="38">
        <v>0</v>
      </c>
      <c r="AJ46" s="38">
        <v>0</v>
      </c>
      <c r="AK46" s="38">
        <v>0</v>
      </c>
      <c r="AL46" s="38">
        <v>0</v>
      </c>
      <c r="AM46" s="38">
        <v>0</v>
      </c>
    </row>
    <row r="47" spans="1:39" ht="20.25" hidden="1" customHeight="1">
      <c r="A47" s="36" t="s">
        <v>653</v>
      </c>
      <c r="B47" s="195" t="s">
        <v>534</v>
      </c>
      <c r="C47" s="36" t="s">
        <v>535</v>
      </c>
      <c r="D47" s="37">
        <v>0</v>
      </c>
      <c r="E47" s="37">
        <v>0</v>
      </c>
      <c r="F47" s="37">
        <v>0</v>
      </c>
      <c r="G47" s="37">
        <v>0</v>
      </c>
      <c r="H47" s="37">
        <v>0</v>
      </c>
      <c r="I47" s="37">
        <v>0</v>
      </c>
      <c r="J47" s="37">
        <v>0</v>
      </c>
      <c r="K47" s="37">
        <v>0</v>
      </c>
      <c r="L47" s="37">
        <v>0</v>
      </c>
      <c r="M47" s="37">
        <v>0</v>
      </c>
      <c r="N47" s="37">
        <v>0</v>
      </c>
      <c r="O47" s="37">
        <v>0</v>
      </c>
      <c r="P47" s="37">
        <v>0</v>
      </c>
      <c r="Q47" s="38">
        <v>0</v>
      </c>
      <c r="R47" s="38">
        <v>0</v>
      </c>
      <c r="S47" s="38">
        <v>0</v>
      </c>
      <c r="T47" s="38">
        <v>0</v>
      </c>
      <c r="U47" s="38">
        <v>0</v>
      </c>
      <c r="V47" s="38">
        <v>0</v>
      </c>
      <c r="W47" s="38">
        <v>0</v>
      </c>
      <c r="X47" s="38">
        <v>0</v>
      </c>
      <c r="Y47" s="38">
        <v>0</v>
      </c>
      <c r="Z47" s="38">
        <v>0</v>
      </c>
      <c r="AA47" s="38">
        <v>0</v>
      </c>
      <c r="AB47" s="38">
        <v>0</v>
      </c>
      <c r="AC47" s="38">
        <v>0</v>
      </c>
      <c r="AD47" s="38">
        <v>0</v>
      </c>
      <c r="AE47" s="38">
        <v>0</v>
      </c>
      <c r="AF47" s="38">
        <v>0</v>
      </c>
      <c r="AG47" s="38">
        <v>0</v>
      </c>
      <c r="AH47" s="38">
        <v>0</v>
      </c>
      <c r="AI47" s="38">
        <v>0</v>
      </c>
      <c r="AJ47" s="38">
        <v>0</v>
      </c>
      <c r="AK47" s="38">
        <v>0</v>
      </c>
      <c r="AL47" s="38">
        <v>0</v>
      </c>
      <c r="AM47" s="38">
        <v>0</v>
      </c>
    </row>
    <row r="48" spans="1:39" ht="20.25" hidden="1" customHeight="1">
      <c r="A48" s="36" t="s">
        <v>339</v>
      </c>
      <c r="B48" s="195" t="s">
        <v>664</v>
      </c>
      <c r="C48" s="36" t="s">
        <v>665</v>
      </c>
      <c r="D48" s="37">
        <v>0</v>
      </c>
      <c r="E48" s="37">
        <v>0</v>
      </c>
      <c r="F48" s="37">
        <v>0</v>
      </c>
      <c r="G48" s="37">
        <v>0</v>
      </c>
      <c r="H48" s="37">
        <v>0</v>
      </c>
      <c r="I48" s="37">
        <v>0</v>
      </c>
      <c r="J48" s="37">
        <v>0</v>
      </c>
      <c r="K48" s="37">
        <v>0</v>
      </c>
      <c r="L48" s="37">
        <v>0</v>
      </c>
      <c r="M48" s="37">
        <v>0</v>
      </c>
      <c r="N48" s="37">
        <v>0</v>
      </c>
      <c r="O48" s="37">
        <v>0</v>
      </c>
      <c r="P48" s="37">
        <v>0</v>
      </c>
      <c r="Q48" s="38">
        <v>0</v>
      </c>
      <c r="R48" s="38">
        <v>0</v>
      </c>
      <c r="S48" s="38">
        <v>0</v>
      </c>
      <c r="T48" s="38">
        <v>0</v>
      </c>
      <c r="U48" s="38">
        <v>0</v>
      </c>
      <c r="V48" s="38">
        <v>0</v>
      </c>
      <c r="W48" s="38">
        <v>0</v>
      </c>
      <c r="X48" s="38">
        <v>0</v>
      </c>
      <c r="Y48" s="38">
        <v>0</v>
      </c>
      <c r="Z48" s="38">
        <v>0</v>
      </c>
      <c r="AA48" s="38">
        <v>0</v>
      </c>
      <c r="AB48" s="38">
        <v>0</v>
      </c>
      <c r="AC48" s="38">
        <v>0</v>
      </c>
      <c r="AD48" s="38">
        <v>0</v>
      </c>
      <c r="AE48" s="38">
        <v>0</v>
      </c>
      <c r="AF48" s="38">
        <v>0</v>
      </c>
      <c r="AG48" s="38">
        <v>0</v>
      </c>
      <c r="AH48" s="38">
        <v>0</v>
      </c>
      <c r="AI48" s="38">
        <v>0</v>
      </c>
      <c r="AJ48" s="38">
        <v>0</v>
      </c>
      <c r="AK48" s="38">
        <v>0</v>
      </c>
      <c r="AL48" s="38">
        <v>0</v>
      </c>
      <c r="AM48" s="38">
        <v>0</v>
      </c>
    </row>
    <row r="49" spans="1:39" ht="20.25" hidden="1" customHeight="1">
      <c r="A49" s="36" t="s">
        <v>340</v>
      </c>
      <c r="B49" s="195" t="s">
        <v>1677</v>
      </c>
      <c r="C49" s="36" t="s">
        <v>212</v>
      </c>
      <c r="D49" s="37">
        <v>0</v>
      </c>
      <c r="E49" s="37">
        <v>0</v>
      </c>
      <c r="F49" s="37">
        <v>0</v>
      </c>
      <c r="G49" s="37">
        <v>0</v>
      </c>
      <c r="H49" s="37">
        <v>0</v>
      </c>
      <c r="I49" s="37">
        <v>0</v>
      </c>
      <c r="J49" s="37">
        <v>0</v>
      </c>
      <c r="K49" s="37">
        <v>0</v>
      </c>
      <c r="L49" s="37">
        <v>0</v>
      </c>
      <c r="M49" s="37">
        <v>0</v>
      </c>
      <c r="N49" s="37">
        <v>0</v>
      </c>
      <c r="O49" s="37">
        <v>0</v>
      </c>
      <c r="P49" s="37">
        <v>0</v>
      </c>
      <c r="Q49" s="38">
        <v>0</v>
      </c>
      <c r="R49" s="38">
        <v>0</v>
      </c>
      <c r="S49" s="38">
        <v>0</v>
      </c>
      <c r="T49" s="38">
        <v>0</v>
      </c>
      <c r="U49" s="38">
        <v>0</v>
      </c>
      <c r="V49" s="38">
        <v>0</v>
      </c>
      <c r="W49" s="38">
        <v>0</v>
      </c>
      <c r="X49" s="38">
        <v>0</v>
      </c>
      <c r="Y49" s="38">
        <v>0</v>
      </c>
      <c r="Z49" s="38">
        <v>0</v>
      </c>
      <c r="AA49" s="38">
        <v>0</v>
      </c>
      <c r="AB49" s="38">
        <v>0</v>
      </c>
      <c r="AC49" s="38">
        <v>0</v>
      </c>
      <c r="AD49" s="38">
        <v>0</v>
      </c>
      <c r="AE49" s="38">
        <v>0</v>
      </c>
      <c r="AF49" s="38">
        <v>0</v>
      </c>
      <c r="AG49" s="38">
        <v>0</v>
      </c>
      <c r="AH49" s="38">
        <v>0</v>
      </c>
      <c r="AI49" s="38">
        <v>0</v>
      </c>
      <c r="AJ49" s="38">
        <v>0</v>
      </c>
      <c r="AK49" s="38">
        <v>0</v>
      </c>
      <c r="AL49" s="38">
        <v>0</v>
      </c>
      <c r="AM49" s="38">
        <v>0</v>
      </c>
    </row>
    <row r="50" spans="1:39" ht="20.25" customHeight="1">
      <c r="A50" s="36" t="s">
        <v>332</v>
      </c>
      <c r="B50" s="195" t="s">
        <v>195</v>
      </c>
      <c r="C50" s="36" t="s">
        <v>194</v>
      </c>
      <c r="D50" s="37">
        <v>0.77</v>
      </c>
      <c r="E50" s="37">
        <v>0.77</v>
      </c>
      <c r="F50" s="37">
        <v>0</v>
      </c>
      <c r="G50" s="37">
        <v>0</v>
      </c>
      <c r="H50" s="37">
        <v>0</v>
      </c>
      <c r="I50" s="37">
        <v>0</v>
      </c>
      <c r="J50" s="37">
        <v>0</v>
      </c>
      <c r="K50" s="37">
        <v>0</v>
      </c>
      <c r="L50" s="37">
        <v>0</v>
      </c>
      <c r="M50" s="37">
        <v>0</v>
      </c>
      <c r="N50" s="37">
        <v>0</v>
      </c>
      <c r="O50" s="37">
        <v>0</v>
      </c>
      <c r="P50" s="37">
        <v>0</v>
      </c>
      <c r="Q50" s="38">
        <v>0</v>
      </c>
      <c r="R50" s="38">
        <v>0</v>
      </c>
      <c r="S50" s="38">
        <v>0</v>
      </c>
      <c r="T50" s="38">
        <v>0</v>
      </c>
      <c r="U50" s="38">
        <v>0</v>
      </c>
      <c r="V50" s="38">
        <v>0</v>
      </c>
      <c r="W50" s="38">
        <v>0</v>
      </c>
      <c r="X50" s="38">
        <v>0</v>
      </c>
      <c r="Y50" s="38">
        <v>0</v>
      </c>
      <c r="Z50" s="38">
        <v>0</v>
      </c>
      <c r="AA50" s="38">
        <v>0</v>
      </c>
      <c r="AB50" s="38">
        <v>0</v>
      </c>
      <c r="AC50" s="38">
        <v>0</v>
      </c>
      <c r="AD50" s="38">
        <v>0</v>
      </c>
      <c r="AE50" s="38">
        <v>0</v>
      </c>
      <c r="AF50" s="38">
        <v>0</v>
      </c>
      <c r="AG50" s="38">
        <v>0</v>
      </c>
      <c r="AH50" s="38">
        <v>0</v>
      </c>
      <c r="AI50" s="38">
        <v>0</v>
      </c>
      <c r="AJ50" s="38">
        <v>0</v>
      </c>
      <c r="AK50" s="38">
        <v>0</v>
      </c>
      <c r="AL50" s="38">
        <v>0</v>
      </c>
      <c r="AM50" s="38">
        <v>0</v>
      </c>
    </row>
    <row r="51" spans="1:39" ht="20.25" customHeight="1">
      <c r="A51" s="36" t="s">
        <v>334</v>
      </c>
      <c r="B51" s="195" t="s">
        <v>184</v>
      </c>
      <c r="C51" s="36" t="s">
        <v>27</v>
      </c>
      <c r="D51" s="37">
        <v>11.6</v>
      </c>
      <c r="E51" s="37">
        <v>0</v>
      </c>
      <c r="F51" s="37">
        <v>1.1599999999999999</v>
      </c>
      <c r="G51" s="37">
        <v>1.04</v>
      </c>
      <c r="H51" s="37">
        <v>1</v>
      </c>
      <c r="I51" s="37">
        <v>1</v>
      </c>
      <c r="J51" s="37">
        <v>1</v>
      </c>
      <c r="K51" s="37">
        <v>1.4</v>
      </c>
      <c r="L51" s="37">
        <v>1</v>
      </c>
      <c r="M51" s="37">
        <v>1</v>
      </c>
      <c r="N51" s="37">
        <v>1</v>
      </c>
      <c r="O51" s="37">
        <v>1</v>
      </c>
      <c r="P51" s="37">
        <v>1</v>
      </c>
      <c r="Q51" s="38">
        <v>0</v>
      </c>
      <c r="R51" s="38">
        <v>0</v>
      </c>
      <c r="S51" s="38">
        <v>0</v>
      </c>
      <c r="T51" s="38">
        <v>0</v>
      </c>
      <c r="U51" s="38">
        <v>0</v>
      </c>
      <c r="V51" s="38">
        <v>0</v>
      </c>
      <c r="W51" s="38">
        <v>0</v>
      </c>
      <c r="X51" s="38">
        <v>0</v>
      </c>
      <c r="Y51" s="38">
        <v>0</v>
      </c>
      <c r="Z51" s="38">
        <v>0</v>
      </c>
      <c r="AA51" s="38">
        <v>0</v>
      </c>
      <c r="AB51" s="38">
        <v>0</v>
      </c>
      <c r="AC51" s="38">
        <v>0</v>
      </c>
      <c r="AD51" s="38">
        <v>0</v>
      </c>
      <c r="AE51" s="38">
        <v>0</v>
      </c>
      <c r="AF51" s="38">
        <v>0</v>
      </c>
      <c r="AG51" s="38">
        <v>0</v>
      </c>
      <c r="AH51" s="38">
        <v>0</v>
      </c>
      <c r="AI51" s="38">
        <v>0</v>
      </c>
      <c r="AJ51" s="38">
        <v>0</v>
      </c>
      <c r="AK51" s="38">
        <v>0</v>
      </c>
      <c r="AL51" s="38">
        <v>0</v>
      </c>
      <c r="AM51" s="38">
        <v>0</v>
      </c>
    </row>
    <row r="52" spans="1:39" ht="20.25" customHeight="1">
      <c r="A52" s="36" t="s">
        <v>335</v>
      </c>
      <c r="B52" s="195" t="s">
        <v>188</v>
      </c>
      <c r="C52" s="36" t="s">
        <v>28</v>
      </c>
      <c r="D52" s="37">
        <v>1.13764</v>
      </c>
      <c r="E52" s="37">
        <v>1.13764</v>
      </c>
      <c r="F52" s="37">
        <v>0</v>
      </c>
      <c r="G52" s="37">
        <v>0</v>
      </c>
      <c r="H52" s="37">
        <v>0</v>
      </c>
      <c r="I52" s="37">
        <v>0</v>
      </c>
      <c r="J52" s="37">
        <v>0</v>
      </c>
      <c r="K52" s="37">
        <v>0</v>
      </c>
      <c r="L52" s="37">
        <v>0</v>
      </c>
      <c r="M52" s="37">
        <v>0</v>
      </c>
      <c r="N52" s="37">
        <v>0</v>
      </c>
      <c r="O52" s="37">
        <v>0</v>
      </c>
      <c r="P52" s="37">
        <v>0</v>
      </c>
      <c r="Q52" s="38">
        <v>0</v>
      </c>
      <c r="R52" s="38">
        <v>0</v>
      </c>
      <c r="S52" s="38">
        <v>0</v>
      </c>
      <c r="T52" s="38">
        <v>0</v>
      </c>
      <c r="U52" s="38">
        <v>0</v>
      </c>
      <c r="V52" s="38">
        <v>0</v>
      </c>
      <c r="W52" s="38">
        <v>0</v>
      </c>
      <c r="X52" s="38">
        <v>0</v>
      </c>
      <c r="Y52" s="38">
        <v>0</v>
      </c>
      <c r="Z52" s="38">
        <v>0</v>
      </c>
      <c r="AA52" s="38">
        <v>0</v>
      </c>
      <c r="AB52" s="38">
        <v>0</v>
      </c>
      <c r="AC52" s="38">
        <v>0</v>
      </c>
      <c r="AD52" s="38">
        <v>0</v>
      </c>
      <c r="AE52" s="38">
        <v>0</v>
      </c>
      <c r="AF52" s="38">
        <v>0</v>
      </c>
      <c r="AG52" s="38">
        <v>0</v>
      </c>
      <c r="AH52" s="38">
        <v>0</v>
      </c>
      <c r="AI52" s="38">
        <v>0</v>
      </c>
      <c r="AJ52" s="38">
        <v>0</v>
      </c>
      <c r="AK52" s="38">
        <v>0</v>
      </c>
      <c r="AL52" s="38">
        <v>0</v>
      </c>
      <c r="AM52" s="38">
        <v>0</v>
      </c>
    </row>
    <row r="53" spans="1:39" ht="20.25" hidden="1" customHeight="1">
      <c r="A53" s="195" t="s">
        <v>736</v>
      </c>
      <c r="B53" s="195" t="s">
        <v>667</v>
      </c>
      <c r="C53" s="36" t="s">
        <v>29</v>
      </c>
      <c r="D53" s="37">
        <v>0</v>
      </c>
      <c r="E53" s="37">
        <v>0</v>
      </c>
      <c r="F53" s="37">
        <v>0</v>
      </c>
      <c r="G53" s="37">
        <v>0</v>
      </c>
      <c r="H53" s="37">
        <v>0</v>
      </c>
      <c r="I53" s="37">
        <v>0</v>
      </c>
      <c r="J53" s="37">
        <v>0</v>
      </c>
      <c r="K53" s="37">
        <v>0</v>
      </c>
      <c r="L53" s="37">
        <v>0</v>
      </c>
      <c r="M53" s="37">
        <v>0</v>
      </c>
      <c r="N53" s="37">
        <v>0</v>
      </c>
      <c r="O53" s="37">
        <v>0</v>
      </c>
      <c r="P53" s="37">
        <v>0</v>
      </c>
      <c r="Q53" s="38">
        <v>0</v>
      </c>
      <c r="R53" s="38">
        <v>0</v>
      </c>
      <c r="S53" s="38">
        <v>0</v>
      </c>
      <c r="T53" s="38">
        <v>0</v>
      </c>
      <c r="U53" s="38">
        <v>0</v>
      </c>
      <c r="V53" s="38">
        <v>0</v>
      </c>
      <c r="W53" s="38">
        <v>0</v>
      </c>
      <c r="X53" s="38">
        <v>0</v>
      </c>
      <c r="Y53" s="38">
        <v>0</v>
      </c>
      <c r="Z53" s="38">
        <v>0</v>
      </c>
      <c r="AA53" s="38">
        <v>0</v>
      </c>
      <c r="AB53" s="38">
        <v>0</v>
      </c>
      <c r="AC53" s="38">
        <v>0</v>
      </c>
      <c r="AD53" s="38">
        <v>0</v>
      </c>
      <c r="AE53" s="38">
        <v>0</v>
      </c>
      <c r="AF53" s="38">
        <v>0</v>
      </c>
      <c r="AG53" s="38">
        <v>0</v>
      </c>
      <c r="AH53" s="38">
        <v>0</v>
      </c>
      <c r="AI53" s="38">
        <v>0</v>
      </c>
      <c r="AJ53" s="38">
        <v>0</v>
      </c>
      <c r="AK53" s="38">
        <v>0</v>
      </c>
      <c r="AL53" s="38">
        <v>0</v>
      </c>
      <c r="AM53" s="38">
        <v>0</v>
      </c>
    </row>
    <row r="54" spans="1:39" ht="20.25" hidden="1" customHeight="1">
      <c r="A54" s="195" t="s">
        <v>1678</v>
      </c>
      <c r="B54" s="195" t="s">
        <v>669</v>
      </c>
      <c r="C54" s="36" t="s">
        <v>670</v>
      </c>
      <c r="D54" s="37">
        <v>0</v>
      </c>
      <c r="E54" s="37">
        <v>0</v>
      </c>
      <c r="F54" s="37">
        <v>0</v>
      </c>
      <c r="G54" s="37">
        <v>0</v>
      </c>
      <c r="H54" s="37">
        <v>0</v>
      </c>
      <c r="I54" s="37">
        <v>0</v>
      </c>
      <c r="J54" s="37">
        <v>0</v>
      </c>
      <c r="K54" s="37">
        <v>0</v>
      </c>
      <c r="L54" s="37">
        <v>0</v>
      </c>
      <c r="M54" s="37">
        <v>0</v>
      </c>
      <c r="N54" s="37">
        <v>0</v>
      </c>
      <c r="O54" s="37">
        <v>0</v>
      </c>
      <c r="P54" s="37">
        <v>0</v>
      </c>
      <c r="Q54" s="38">
        <v>0</v>
      </c>
      <c r="R54" s="38">
        <v>0</v>
      </c>
      <c r="S54" s="38">
        <v>0</v>
      </c>
      <c r="T54" s="38">
        <v>0</v>
      </c>
      <c r="U54" s="38">
        <v>0</v>
      </c>
      <c r="V54" s="38">
        <v>0</v>
      </c>
      <c r="W54" s="38">
        <v>0</v>
      </c>
      <c r="X54" s="38">
        <v>0</v>
      </c>
      <c r="Y54" s="38">
        <v>0</v>
      </c>
      <c r="Z54" s="38">
        <v>0</v>
      </c>
      <c r="AA54" s="38">
        <v>0</v>
      </c>
      <c r="AB54" s="38">
        <v>0</v>
      </c>
      <c r="AC54" s="38">
        <v>0</v>
      </c>
      <c r="AD54" s="38">
        <v>0</v>
      </c>
      <c r="AE54" s="38">
        <v>0</v>
      </c>
      <c r="AF54" s="38">
        <v>0</v>
      </c>
      <c r="AG54" s="38">
        <v>0</v>
      </c>
      <c r="AH54" s="38">
        <v>0</v>
      </c>
      <c r="AI54" s="38">
        <v>0</v>
      </c>
      <c r="AJ54" s="38">
        <v>0</v>
      </c>
      <c r="AK54" s="38">
        <v>0</v>
      </c>
      <c r="AL54" s="38">
        <v>0</v>
      </c>
      <c r="AM54" s="38">
        <v>0</v>
      </c>
    </row>
    <row r="55" spans="1:39" ht="20.25" hidden="1" customHeight="1">
      <c r="A55" s="195" t="s">
        <v>1679</v>
      </c>
      <c r="B55" s="195" t="s">
        <v>1657</v>
      </c>
      <c r="C55" s="36" t="s">
        <v>1658</v>
      </c>
      <c r="D55" s="37">
        <v>0</v>
      </c>
      <c r="E55" s="37">
        <v>0</v>
      </c>
      <c r="F55" s="37">
        <v>0</v>
      </c>
      <c r="G55" s="37">
        <v>0</v>
      </c>
      <c r="H55" s="37">
        <v>0</v>
      </c>
      <c r="I55" s="37">
        <v>0</v>
      </c>
      <c r="J55" s="37">
        <v>0</v>
      </c>
      <c r="K55" s="37">
        <v>0</v>
      </c>
      <c r="L55" s="37">
        <v>0</v>
      </c>
      <c r="M55" s="37">
        <v>0</v>
      </c>
      <c r="N55" s="37">
        <v>0</v>
      </c>
      <c r="O55" s="37">
        <v>0</v>
      </c>
      <c r="P55" s="37">
        <v>0</v>
      </c>
      <c r="Q55" s="38">
        <v>0</v>
      </c>
      <c r="R55" s="38">
        <v>0</v>
      </c>
      <c r="S55" s="38">
        <v>0</v>
      </c>
      <c r="T55" s="38">
        <v>0</v>
      </c>
      <c r="U55" s="38">
        <v>0</v>
      </c>
      <c r="V55" s="38">
        <v>0</v>
      </c>
      <c r="W55" s="38">
        <v>0</v>
      </c>
      <c r="X55" s="38">
        <v>0</v>
      </c>
      <c r="Y55" s="38">
        <v>0</v>
      </c>
      <c r="Z55" s="38">
        <v>0</v>
      </c>
      <c r="AA55" s="38">
        <v>0</v>
      </c>
      <c r="AB55" s="38">
        <v>0</v>
      </c>
      <c r="AC55" s="38">
        <v>0</v>
      </c>
      <c r="AD55" s="38">
        <v>0</v>
      </c>
      <c r="AE55" s="38">
        <v>0</v>
      </c>
      <c r="AF55" s="38">
        <v>0</v>
      </c>
      <c r="AG55" s="38">
        <v>0</v>
      </c>
      <c r="AH55" s="38">
        <v>0</v>
      </c>
      <c r="AI55" s="38">
        <v>0</v>
      </c>
      <c r="AJ55" s="38">
        <v>0</v>
      </c>
      <c r="AK55" s="38">
        <v>0</v>
      </c>
      <c r="AL55" s="38">
        <v>0</v>
      </c>
      <c r="AM55" s="38">
        <v>0</v>
      </c>
    </row>
    <row r="56" spans="1:39" ht="20.25" hidden="1" customHeight="1">
      <c r="A56" s="195" t="s">
        <v>1659</v>
      </c>
      <c r="B56" s="195" t="s">
        <v>1680</v>
      </c>
      <c r="C56" s="36" t="s">
        <v>1681</v>
      </c>
      <c r="D56" s="37">
        <v>0</v>
      </c>
      <c r="E56" s="37">
        <v>0</v>
      </c>
      <c r="F56" s="37">
        <v>0</v>
      </c>
      <c r="G56" s="37">
        <v>0</v>
      </c>
      <c r="H56" s="37">
        <v>0</v>
      </c>
      <c r="I56" s="37">
        <v>0</v>
      </c>
      <c r="J56" s="37">
        <v>0</v>
      </c>
      <c r="K56" s="37">
        <v>0</v>
      </c>
      <c r="L56" s="37">
        <v>0</v>
      </c>
      <c r="M56" s="37">
        <v>0</v>
      </c>
      <c r="N56" s="37">
        <v>0</v>
      </c>
      <c r="O56" s="37">
        <v>0</v>
      </c>
      <c r="P56" s="37">
        <v>0</v>
      </c>
      <c r="Q56" s="38">
        <v>0</v>
      </c>
      <c r="R56" s="38">
        <v>0</v>
      </c>
      <c r="S56" s="38">
        <v>0</v>
      </c>
      <c r="T56" s="38">
        <v>0</v>
      </c>
      <c r="U56" s="38">
        <v>0</v>
      </c>
      <c r="V56" s="38">
        <v>0</v>
      </c>
      <c r="W56" s="38">
        <v>0</v>
      </c>
      <c r="X56" s="38">
        <v>0</v>
      </c>
      <c r="Y56" s="38">
        <v>0</v>
      </c>
      <c r="Z56" s="38">
        <v>0</v>
      </c>
      <c r="AA56" s="38">
        <v>0</v>
      </c>
      <c r="AB56" s="38">
        <v>0</v>
      </c>
      <c r="AC56" s="38">
        <v>0</v>
      </c>
      <c r="AD56" s="38">
        <v>0</v>
      </c>
      <c r="AE56" s="38">
        <v>0</v>
      </c>
      <c r="AF56" s="38">
        <v>0</v>
      </c>
      <c r="AG56" s="38">
        <v>0</v>
      </c>
      <c r="AH56" s="38">
        <v>0</v>
      </c>
      <c r="AI56" s="38">
        <v>0</v>
      </c>
      <c r="AJ56" s="38">
        <v>0</v>
      </c>
      <c r="AK56" s="38">
        <v>0</v>
      </c>
      <c r="AL56" s="38">
        <v>0</v>
      </c>
      <c r="AM56" s="38">
        <v>0</v>
      </c>
    </row>
    <row r="57" spans="1:39" ht="20.25" hidden="1" customHeight="1">
      <c r="A57" s="195" t="s">
        <v>1660</v>
      </c>
      <c r="B57" s="195" t="s">
        <v>735</v>
      </c>
      <c r="C57" s="36" t="s">
        <v>30</v>
      </c>
      <c r="D57" s="37">
        <v>0</v>
      </c>
      <c r="E57" s="37">
        <v>0</v>
      </c>
      <c r="F57" s="37">
        <v>0</v>
      </c>
      <c r="G57" s="37">
        <v>0</v>
      </c>
      <c r="H57" s="37">
        <v>0</v>
      </c>
      <c r="I57" s="37">
        <v>0</v>
      </c>
      <c r="J57" s="37">
        <v>0</v>
      </c>
      <c r="K57" s="37">
        <v>0</v>
      </c>
      <c r="L57" s="37">
        <v>0</v>
      </c>
      <c r="M57" s="37">
        <v>0</v>
      </c>
      <c r="N57" s="37">
        <v>0</v>
      </c>
      <c r="O57" s="37">
        <v>0</v>
      </c>
      <c r="P57" s="37">
        <v>0</v>
      </c>
      <c r="Q57" s="38">
        <v>0</v>
      </c>
      <c r="R57" s="38">
        <v>0</v>
      </c>
      <c r="S57" s="38">
        <v>0</v>
      </c>
      <c r="T57" s="38">
        <v>0</v>
      </c>
      <c r="U57" s="38">
        <v>0</v>
      </c>
      <c r="V57" s="38">
        <v>0</v>
      </c>
      <c r="W57" s="38">
        <v>0</v>
      </c>
      <c r="X57" s="38">
        <v>0</v>
      </c>
      <c r="Y57" s="38">
        <v>0</v>
      </c>
      <c r="Z57" s="38">
        <v>0</v>
      </c>
      <c r="AA57" s="38">
        <v>0</v>
      </c>
      <c r="AB57" s="38">
        <v>0</v>
      </c>
      <c r="AC57" s="38">
        <v>0</v>
      </c>
      <c r="AD57" s="38">
        <v>0</v>
      </c>
      <c r="AE57" s="38">
        <v>0</v>
      </c>
      <c r="AF57" s="38">
        <v>0</v>
      </c>
      <c r="AG57" s="38">
        <v>0</v>
      </c>
      <c r="AH57" s="38">
        <v>0</v>
      </c>
      <c r="AI57" s="38">
        <v>0</v>
      </c>
      <c r="AJ57" s="38">
        <v>0</v>
      </c>
      <c r="AK57" s="38">
        <v>0</v>
      </c>
      <c r="AL57" s="38">
        <v>0</v>
      </c>
      <c r="AM57" s="38">
        <v>0</v>
      </c>
    </row>
    <row r="58" spans="1:39" ht="20.25" hidden="1" customHeight="1">
      <c r="A58" s="195" t="s">
        <v>1661</v>
      </c>
      <c r="B58" s="195" t="s">
        <v>737</v>
      </c>
      <c r="C58" s="36" t="s">
        <v>31</v>
      </c>
      <c r="D58" s="37">
        <v>0</v>
      </c>
      <c r="E58" s="37">
        <v>0</v>
      </c>
      <c r="F58" s="37">
        <v>0</v>
      </c>
      <c r="G58" s="37">
        <v>0</v>
      </c>
      <c r="H58" s="37">
        <v>0</v>
      </c>
      <c r="I58" s="37">
        <v>0</v>
      </c>
      <c r="J58" s="37">
        <v>0</v>
      </c>
      <c r="K58" s="37">
        <v>0</v>
      </c>
      <c r="L58" s="37">
        <v>0</v>
      </c>
      <c r="M58" s="37">
        <v>0</v>
      </c>
      <c r="N58" s="37">
        <v>0</v>
      </c>
      <c r="O58" s="37">
        <v>0</v>
      </c>
      <c r="P58" s="37">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0</v>
      </c>
      <c r="AM58" s="38">
        <v>0</v>
      </c>
    </row>
    <row r="59" spans="1:39" ht="20.25" hidden="1" customHeight="1">
      <c r="A59" s="195" t="s">
        <v>1662</v>
      </c>
      <c r="B59" s="195" t="s">
        <v>1682</v>
      </c>
      <c r="C59" s="36" t="s">
        <v>1683</v>
      </c>
      <c r="D59" s="37">
        <v>0</v>
      </c>
      <c r="E59" s="37">
        <v>0</v>
      </c>
      <c r="F59" s="37">
        <v>0</v>
      </c>
      <c r="G59" s="37">
        <v>0</v>
      </c>
      <c r="H59" s="37">
        <v>0</v>
      </c>
      <c r="I59" s="37">
        <v>0</v>
      </c>
      <c r="J59" s="37">
        <v>0</v>
      </c>
      <c r="K59" s="37">
        <v>0</v>
      </c>
      <c r="L59" s="37">
        <v>0</v>
      </c>
      <c r="M59" s="37">
        <v>0</v>
      </c>
      <c r="N59" s="37">
        <v>0</v>
      </c>
      <c r="O59" s="37">
        <v>0</v>
      </c>
      <c r="P59" s="37">
        <v>0</v>
      </c>
      <c r="Q59" s="38">
        <v>0</v>
      </c>
      <c r="R59" s="38">
        <v>0</v>
      </c>
      <c r="S59" s="38">
        <v>0</v>
      </c>
      <c r="T59" s="38">
        <v>0</v>
      </c>
      <c r="U59" s="38">
        <v>0</v>
      </c>
      <c r="V59" s="38">
        <v>0</v>
      </c>
      <c r="W59" s="38">
        <v>0</v>
      </c>
      <c r="X59" s="38">
        <v>0</v>
      </c>
      <c r="Y59" s="38">
        <v>0</v>
      </c>
      <c r="Z59" s="38">
        <v>0</v>
      </c>
      <c r="AA59" s="38">
        <v>0</v>
      </c>
      <c r="AB59" s="38">
        <v>0</v>
      </c>
      <c r="AC59" s="38">
        <v>0</v>
      </c>
      <c r="AD59" s="38">
        <v>0</v>
      </c>
      <c r="AE59" s="38">
        <v>0</v>
      </c>
      <c r="AF59" s="38">
        <v>0</v>
      </c>
      <c r="AG59" s="38">
        <v>0</v>
      </c>
      <c r="AH59" s="38">
        <v>0</v>
      </c>
      <c r="AI59" s="38">
        <v>0</v>
      </c>
      <c r="AJ59" s="38">
        <v>0</v>
      </c>
      <c r="AK59" s="38">
        <v>0</v>
      </c>
      <c r="AL59" s="38">
        <v>0</v>
      </c>
      <c r="AM59" s="38">
        <v>0</v>
      </c>
    </row>
  </sheetData>
  <mergeCells count="8">
    <mergeCell ref="A2:AM2"/>
    <mergeCell ref="M3:P3"/>
    <mergeCell ref="AJ3:AM3"/>
    <mergeCell ref="A4:A5"/>
    <mergeCell ref="B4:B5"/>
    <mergeCell ref="C4:C5"/>
    <mergeCell ref="D4:D5"/>
    <mergeCell ref="E4:AM4"/>
  </mergeCells>
  <pageMargins left="0.44" right="0.17" top="0.53" bottom="0.33" header="0.3" footer="0.3"/>
  <pageSetup paperSize="9" scale="77" orientation="landscape" r:id="rId1"/>
  <rowBreaks count="1" manualBreakCount="1">
    <brk id="52" max="38" man="1"/>
  </rowBreaks>
  <colBreaks count="1" manualBreakCount="1">
    <brk id="16" max="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9"/>
  <sheetViews>
    <sheetView showZeros="0" zoomScale="70" zoomScaleNormal="70" zoomScaleSheetLayoutView="55" workbookViewId="0">
      <pane xSplit="4" ySplit="5" topLeftCell="E51" activePane="bottomRight" state="frozen"/>
      <selection activeCell="F18" sqref="F18"/>
      <selection pane="topRight" activeCell="F18" sqref="F18"/>
      <selection pane="bottomLeft" activeCell="F18" sqref="F18"/>
      <selection pane="bottomRight" activeCell="BU61" sqref="BU61"/>
    </sheetView>
  </sheetViews>
  <sheetFormatPr defaultColWidth="7.33203125" defaultRowHeight="13.2"/>
  <cols>
    <col min="1" max="1" width="5.21875" style="408" customWidth="1"/>
    <col min="2" max="2" width="27.88671875" style="409" customWidth="1"/>
    <col min="3" max="3" width="5.77734375" style="404" customWidth="1"/>
    <col min="4" max="4" width="11.109375" style="405" customWidth="1"/>
    <col min="5" max="5" width="9.88671875" style="406" customWidth="1"/>
    <col min="6" max="7" width="9.33203125" style="407" bestFit="1" customWidth="1"/>
    <col min="8" max="8" width="7.6640625" style="407" hidden="1" customWidth="1"/>
    <col min="9" max="9" width="7.109375" style="407" hidden="1" customWidth="1"/>
    <col min="10" max="10" width="9" style="407" customWidth="1"/>
    <col min="11" max="11" width="9.33203125" style="407" customWidth="1"/>
    <col min="12" max="12" width="10.109375" style="407" customWidth="1"/>
    <col min="13" max="15" width="7.109375" style="407" hidden="1" customWidth="1"/>
    <col min="16" max="16" width="9" style="407" hidden="1" customWidth="1"/>
    <col min="17" max="19" width="7.109375" style="407" hidden="1" customWidth="1"/>
    <col min="20" max="20" width="10.109375" style="407" customWidth="1"/>
    <col min="21" max="21" width="10" style="407" customWidth="1"/>
    <col min="22" max="23" width="7.109375" style="407" hidden="1" customWidth="1"/>
    <col min="24" max="24" width="8.5546875" style="407" customWidth="1"/>
    <col min="25" max="25" width="6.109375" style="407" hidden="1" customWidth="1"/>
    <col min="26" max="26" width="8" style="407" customWidth="1"/>
    <col min="27" max="27" width="9.109375" style="406" customWidth="1"/>
    <col min="28" max="28" width="8" style="407" customWidth="1"/>
    <col min="29" max="29" width="7.109375" style="407" customWidth="1"/>
    <col min="30" max="30" width="8.88671875" style="407" customWidth="1"/>
    <col min="31" max="31" width="7.88671875" style="407" customWidth="1"/>
    <col min="32" max="32" width="7.6640625" style="407" customWidth="1"/>
    <col min="33" max="35" width="7.109375" style="407" customWidth="1"/>
    <col min="36" max="37" width="9.33203125" style="407" bestFit="1" customWidth="1"/>
    <col min="38" max="40" width="7.109375" style="407" customWidth="1"/>
    <col min="41" max="41" width="6.77734375" style="407" customWidth="1"/>
    <col min="42" max="44" width="7.109375" style="407" customWidth="1"/>
    <col min="45" max="45" width="6.109375" style="407" hidden="1" customWidth="1"/>
    <col min="46" max="49" width="7.109375" style="407" customWidth="1"/>
    <col min="50" max="50" width="5.77734375" style="407" hidden="1" customWidth="1"/>
    <col min="51" max="51" width="7.109375" style="407" hidden="1" customWidth="1"/>
    <col min="52" max="55" width="7.109375" style="407" customWidth="1"/>
    <col min="56" max="56" width="9.109375" style="407" customWidth="1"/>
    <col min="57" max="58" width="7.109375" style="407" customWidth="1"/>
    <col min="59" max="59" width="6.21875" style="407" customWidth="1"/>
    <col min="60" max="60" width="5.77734375" style="407" hidden="1" customWidth="1"/>
    <col min="61" max="61" width="7.109375" style="407" customWidth="1"/>
    <col min="62" max="62" width="8.77734375" style="407" customWidth="1"/>
    <col min="63" max="63" width="9.33203125" style="407" bestFit="1" customWidth="1"/>
    <col min="64" max="64" width="6.21875" style="407" customWidth="1"/>
    <col min="65" max="65" width="10.44140625" style="406" customWidth="1"/>
    <col min="66" max="68" width="7.109375" style="407" hidden="1" customWidth="1"/>
    <col min="69" max="69" width="11" style="407" customWidth="1"/>
    <col min="70" max="70" width="9.5546875" style="407" hidden="1" customWidth="1"/>
    <col min="71" max="71" width="10.77734375" style="406" customWidth="1"/>
    <col min="72" max="74" width="10" style="408" customWidth="1"/>
    <col min="75" max="75" width="41.33203125" style="408" customWidth="1"/>
    <col min="76" max="76" width="10" style="408" customWidth="1"/>
    <col min="77" max="78" width="12.21875" style="408" customWidth="1"/>
    <col min="79" max="79" width="15.21875" style="408" customWidth="1"/>
    <col min="80" max="80" width="13" style="408" customWidth="1"/>
    <col min="81" max="226" width="10" style="408" customWidth="1"/>
    <col min="227" max="227" width="6.109375" style="408" customWidth="1"/>
    <col min="228" max="228" width="28.33203125" style="408" customWidth="1"/>
    <col min="229" max="229" width="5.77734375" style="408" customWidth="1"/>
    <col min="230" max="230" width="10.21875" style="408" customWidth="1"/>
    <col min="231" max="231" width="9.6640625" style="408" customWidth="1"/>
    <col min="232" max="233" width="8.5546875" style="408" bestFit="1" customWidth="1"/>
    <col min="234" max="234" width="8.5546875" style="408" customWidth="1"/>
    <col min="235" max="236" width="8.5546875" style="408" bestFit="1" customWidth="1"/>
    <col min="237" max="237" width="5.109375" style="408" bestFit="1" customWidth="1"/>
    <col min="238" max="238" width="4.88671875" style="408" bestFit="1" customWidth="1"/>
    <col min="239" max="239" width="7.21875" style="408" bestFit="1" customWidth="1"/>
    <col min="240" max="240" width="5.6640625" style="408" bestFit="1" customWidth="1"/>
    <col min="241" max="242" width="7.21875" style="408" bestFit="1" customWidth="1"/>
    <col min="243" max="243" width="5.109375" style="408" bestFit="1" customWidth="1"/>
    <col min="244" max="244" width="7.21875" style="408" bestFit="1" customWidth="1"/>
    <col min="245" max="245" width="5" style="408" bestFit="1" customWidth="1"/>
    <col min="246" max="246" width="7.21875" style="408" bestFit="1" customWidth="1"/>
    <col min="247" max="247" width="4.88671875" style="408" bestFit="1" customWidth="1"/>
    <col min="248" max="248" width="4.6640625" style="408" bestFit="1" customWidth="1"/>
    <col min="249" max="249" width="5" style="408" bestFit="1" customWidth="1"/>
    <col min="250" max="250" width="4.88671875" style="408" bestFit="1" customWidth="1"/>
    <col min="251" max="251" width="4.5546875" style="408" bestFit="1" customWidth="1"/>
    <col min="252" max="252" width="4.88671875" style="408" bestFit="1" customWidth="1"/>
    <col min="253" max="257" width="7.33203125" style="408"/>
    <col min="258" max="258" width="5.21875" style="408" customWidth="1"/>
    <col min="259" max="259" width="27.88671875" style="408" customWidth="1"/>
    <col min="260" max="260" width="5.77734375" style="408" customWidth="1"/>
    <col min="261" max="261" width="11.109375" style="408" customWidth="1"/>
    <col min="262" max="262" width="9.88671875" style="408" customWidth="1"/>
    <col min="263" max="264" width="9.33203125" style="408" bestFit="1" customWidth="1"/>
    <col min="265" max="266" width="0" style="408" hidden="1" customWidth="1"/>
    <col min="267" max="267" width="9" style="408" customWidth="1"/>
    <col min="268" max="268" width="9.33203125" style="408" customWidth="1"/>
    <col min="269" max="269" width="10.109375" style="408" customWidth="1"/>
    <col min="270" max="276" width="0" style="408" hidden="1" customWidth="1"/>
    <col min="277" max="277" width="10.109375" style="408" customWidth="1"/>
    <col min="278" max="278" width="10" style="408" customWidth="1"/>
    <col min="279" max="280" width="0" style="408" hidden="1" customWidth="1"/>
    <col min="281" max="281" width="8.5546875" style="408" customWidth="1"/>
    <col min="282" max="282" width="0" style="408" hidden="1" customWidth="1"/>
    <col min="283" max="283" width="8" style="408" customWidth="1"/>
    <col min="284" max="284" width="9.109375" style="408" customWidth="1"/>
    <col min="285" max="285" width="8" style="408" customWidth="1"/>
    <col min="286" max="286" width="7.109375" style="408" customWidth="1"/>
    <col min="287" max="287" width="8.88671875" style="408" customWidth="1"/>
    <col min="288" max="288" width="7.88671875" style="408" customWidth="1"/>
    <col min="289" max="289" width="7.6640625" style="408" customWidth="1"/>
    <col min="290" max="292" width="7.109375" style="408" customWidth="1"/>
    <col min="293" max="294" width="9.33203125" style="408" bestFit="1" customWidth="1"/>
    <col min="295" max="297" width="7.109375" style="408" customWidth="1"/>
    <col min="298" max="298" width="6.77734375" style="408" customWidth="1"/>
    <col min="299" max="301" width="7.109375" style="408" customWidth="1"/>
    <col min="302" max="302" width="0" style="408" hidden="1" customWidth="1"/>
    <col min="303" max="306" width="7.109375" style="408" customWidth="1"/>
    <col min="307" max="308" width="0" style="408" hidden="1" customWidth="1"/>
    <col min="309" max="312" width="7.109375" style="408" customWidth="1"/>
    <col min="313" max="313" width="9.109375" style="408" customWidth="1"/>
    <col min="314" max="315" width="7.109375" style="408" customWidth="1"/>
    <col min="316" max="316" width="6.21875" style="408" customWidth="1"/>
    <col min="317" max="317" width="0" style="408" hidden="1" customWidth="1"/>
    <col min="318" max="318" width="7.109375" style="408" customWidth="1"/>
    <col min="319" max="319" width="8.77734375" style="408" customWidth="1"/>
    <col min="320" max="320" width="9.33203125" style="408" bestFit="1" customWidth="1"/>
    <col min="321" max="321" width="6.21875" style="408" customWidth="1"/>
    <col min="322" max="322" width="10.44140625" style="408" customWidth="1"/>
    <col min="323" max="325" width="0" style="408" hidden="1" customWidth="1"/>
    <col min="326" max="326" width="11" style="408" customWidth="1"/>
    <col min="327" max="327" width="9.5546875" style="408" customWidth="1"/>
    <col min="328" max="328" width="10.77734375" style="408" customWidth="1"/>
    <col min="329" max="482" width="10" style="408" customWidth="1"/>
    <col min="483" max="483" width="6.109375" style="408" customWidth="1"/>
    <col min="484" max="484" width="28.33203125" style="408" customWidth="1"/>
    <col min="485" max="485" width="5.77734375" style="408" customWidth="1"/>
    <col min="486" max="486" width="10.21875" style="408" customWidth="1"/>
    <col min="487" max="487" width="9.6640625" style="408" customWidth="1"/>
    <col min="488" max="489" width="8.5546875" style="408" bestFit="1" customWidth="1"/>
    <col min="490" max="490" width="8.5546875" style="408" customWidth="1"/>
    <col min="491" max="492" width="8.5546875" style="408" bestFit="1" customWidth="1"/>
    <col min="493" max="493" width="5.109375" style="408" bestFit="1" customWidth="1"/>
    <col min="494" max="494" width="4.88671875" style="408" bestFit="1" customWidth="1"/>
    <col min="495" max="495" width="7.21875" style="408" bestFit="1" customWidth="1"/>
    <col min="496" max="496" width="5.6640625" style="408" bestFit="1" customWidth="1"/>
    <col min="497" max="498" width="7.21875" style="408" bestFit="1" customWidth="1"/>
    <col min="499" max="499" width="5.109375" style="408" bestFit="1" customWidth="1"/>
    <col min="500" max="500" width="7.21875" style="408" bestFit="1" customWidth="1"/>
    <col min="501" max="501" width="5" style="408" bestFit="1" customWidth="1"/>
    <col min="502" max="502" width="7.21875" style="408" bestFit="1" customWidth="1"/>
    <col min="503" max="503" width="4.88671875" style="408" bestFit="1" customWidth="1"/>
    <col min="504" max="504" width="4.6640625" style="408" bestFit="1" customWidth="1"/>
    <col min="505" max="505" width="5" style="408" bestFit="1" customWidth="1"/>
    <col min="506" max="506" width="4.88671875" style="408" bestFit="1" customWidth="1"/>
    <col min="507" max="507" width="4.5546875" style="408" bestFit="1" customWidth="1"/>
    <col min="508" max="508" width="4.88671875" style="408" bestFit="1" customWidth="1"/>
    <col min="509" max="513" width="7.33203125" style="408"/>
    <col min="514" max="514" width="5.21875" style="408" customWidth="1"/>
    <col min="515" max="515" width="27.88671875" style="408" customWidth="1"/>
    <col min="516" max="516" width="5.77734375" style="408" customWidth="1"/>
    <col min="517" max="517" width="11.109375" style="408" customWidth="1"/>
    <col min="518" max="518" width="9.88671875" style="408" customWidth="1"/>
    <col min="519" max="520" width="9.33203125" style="408" bestFit="1" customWidth="1"/>
    <col min="521" max="522" width="0" style="408" hidden="1" customWidth="1"/>
    <col min="523" max="523" width="9" style="408" customWidth="1"/>
    <col min="524" max="524" width="9.33203125" style="408" customWidth="1"/>
    <col min="525" max="525" width="10.109375" style="408" customWidth="1"/>
    <col min="526" max="532" width="0" style="408" hidden="1" customWidth="1"/>
    <col min="533" max="533" width="10.109375" style="408" customWidth="1"/>
    <col min="534" max="534" width="10" style="408" customWidth="1"/>
    <col min="535" max="536" width="0" style="408" hidden="1" customWidth="1"/>
    <col min="537" max="537" width="8.5546875" style="408" customWidth="1"/>
    <col min="538" max="538" width="0" style="408" hidden="1" customWidth="1"/>
    <col min="539" max="539" width="8" style="408" customWidth="1"/>
    <col min="540" max="540" width="9.109375" style="408" customWidth="1"/>
    <col min="541" max="541" width="8" style="408" customWidth="1"/>
    <col min="542" max="542" width="7.109375" style="408" customWidth="1"/>
    <col min="543" max="543" width="8.88671875" style="408" customWidth="1"/>
    <col min="544" max="544" width="7.88671875" style="408" customWidth="1"/>
    <col min="545" max="545" width="7.6640625" style="408" customWidth="1"/>
    <col min="546" max="548" width="7.109375" style="408" customWidth="1"/>
    <col min="549" max="550" width="9.33203125" style="408" bestFit="1" customWidth="1"/>
    <col min="551" max="553" width="7.109375" style="408" customWidth="1"/>
    <col min="554" max="554" width="6.77734375" style="408" customWidth="1"/>
    <col min="555" max="557" width="7.109375" style="408" customWidth="1"/>
    <col min="558" max="558" width="0" style="408" hidden="1" customWidth="1"/>
    <col min="559" max="562" width="7.109375" style="408" customWidth="1"/>
    <col min="563" max="564" width="0" style="408" hidden="1" customWidth="1"/>
    <col min="565" max="568" width="7.109375" style="408" customWidth="1"/>
    <col min="569" max="569" width="9.109375" style="408" customWidth="1"/>
    <col min="570" max="571" width="7.109375" style="408" customWidth="1"/>
    <col min="572" max="572" width="6.21875" style="408" customWidth="1"/>
    <col min="573" max="573" width="0" style="408" hidden="1" customWidth="1"/>
    <col min="574" max="574" width="7.109375" style="408" customWidth="1"/>
    <col min="575" max="575" width="8.77734375" style="408" customWidth="1"/>
    <col min="576" max="576" width="9.33203125" style="408" bestFit="1" customWidth="1"/>
    <col min="577" max="577" width="6.21875" style="408" customWidth="1"/>
    <col min="578" max="578" width="10.44140625" style="408" customWidth="1"/>
    <col min="579" max="581" width="0" style="408" hidden="1" customWidth="1"/>
    <col min="582" max="582" width="11" style="408" customWidth="1"/>
    <col min="583" max="583" width="9.5546875" style="408" customWidth="1"/>
    <col min="584" max="584" width="10.77734375" style="408" customWidth="1"/>
    <col min="585" max="738" width="10" style="408" customWidth="1"/>
    <col min="739" max="739" width="6.109375" style="408" customWidth="1"/>
    <col min="740" max="740" width="28.33203125" style="408" customWidth="1"/>
    <col min="741" max="741" width="5.77734375" style="408" customWidth="1"/>
    <col min="742" max="742" width="10.21875" style="408" customWidth="1"/>
    <col min="743" max="743" width="9.6640625" style="408" customWidth="1"/>
    <col min="744" max="745" width="8.5546875" style="408" bestFit="1" customWidth="1"/>
    <col min="746" max="746" width="8.5546875" style="408" customWidth="1"/>
    <col min="747" max="748" width="8.5546875" style="408" bestFit="1" customWidth="1"/>
    <col min="749" max="749" width="5.109375" style="408" bestFit="1" customWidth="1"/>
    <col min="750" max="750" width="4.88671875" style="408" bestFit="1" customWidth="1"/>
    <col min="751" max="751" width="7.21875" style="408" bestFit="1" customWidth="1"/>
    <col min="752" max="752" width="5.6640625" style="408" bestFit="1" customWidth="1"/>
    <col min="753" max="754" width="7.21875" style="408" bestFit="1" customWidth="1"/>
    <col min="755" max="755" width="5.109375" style="408" bestFit="1" customWidth="1"/>
    <col min="756" max="756" width="7.21875" style="408" bestFit="1" customWidth="1"/>
    <col min="757" max="757" width="5" style="408" bestFit="1" customWidth="1"/>
    <col min="758" max="758" width="7.21875" style="408" bestFit="1" customWidth="1"/>
    <col min="759" max="759" width="4.88671875" style="408" bestFit="1" customWidth="1"/>
    <col min="760" max="760" width="4.6640625" style="408" bestFit="1" customWidth="1"/>
    <col min="761" max="761" width="5" style="408" bestFit="1" customWidth="1"/>
    <col min="762" max="762" width="4.88671875" style="408" bestFit="1" customWidth="1"/>
    <col min="763" max="763" width="4.5546875" style="408" bestFit="1" customWidth="1"/>
    <col min="764" max="764" width="4.88671875" style="408" bestFit="1" customWidth="1"/>
    <col min="765" max="769" width="7.33203125" style="408"/>
    <col min="770" max="770" width="5.21875" style="408" customWidth="1"/>
    <col min="771" max="771" width="27.88671875" style="408" customWidth="1"/>
    <col min="772" max="772" width="5.77734375" style="408" customWidth="1"/>
    <col min="773" max="773" width="11.109375" style="408" customWidth="1"/>
    <col min="774" max="774" width="9.88671875" style="408" customWidth="1"/>
    <col min="775" max="776" width="9.33203125" style="408" bestFit="1" customWidth="1"/>
    <col min="777" max="778" width="0" style="408" hidden="1" customWidth="1"/>
    <col min="779" max="779" width="9" style="408" customWidth="1"/>
    <col min="780" max="780" width="9.33203125" style="408" customWidth="1"/>
    <col min="781" max="781" width="10.109375" style="408" customWidth="1"/>
    <col min="782" max="788" width="0" style="408" hidden="1" customWidth="1"/>
    <col min="789" max="789" width="10.109375" style="408" customWidth="1"/>
    <col min="790" max="790" width="10" style="408" customWidth="1"/>
    <col min="791" max="792" width="0" style="408" hidden="1" customWidth="1"/>
    <col min="793" max="793" width="8.5546875" style="408" customWidth="1"/>
    <col min="794" max="794" width="0" style="408" hidden="1" customWidth="1"/>
    <col min="795" max="795" width="8" style="408" customWidth="1"/>
    <col min="796" max="796" width="9.109375" style="408" customWidth="1"/>
    <col min="797" max="797" width="8" style="408" customWidth="1"/>
    <col min="798" max="798" width="7.109375" style="408" customWidth="1"/>
    <col min="799" max="799" width="8.88671875" style="408" customWidth="1"/>
    <col min="800" max="800" width="7.88671875" style="408" customWidth="1"/>
    <col min="801" max="801" width="7.6640625" style="408" customWidth="1"/>
    <col min="802" max="804" width="7.109375" style="408" customWidth="1"/>
    <col min="805" max="806" width="9.33203125" style="408" bestFit="1" customWidth="1"/>
    <col min="807" max="809" width="7.109375" style="408" customWidth="1"/>
    <col min="810" max="810" width="6.77734375" style="408" customWidth="1"/>
    <col min="811" max="813" width="7.109375" style="408" customWidth="1"/>
    <col min="814" max="814" width="0" style="408" hidden="1" customWidth="1"/>
    <col min="815" max="818" width="7.109375" style="408" customWidth="1"/>
    <col min="819" max="820" width="0" style="408" hidden="1" customWidth="1"/>
    <col min="821" max="824" width="7.109375" style="408" customWidth="1"/>
    <col min="825" max="825" width="9.109375" style="408" customWidth="1"/>
    <col min="826" max="827" width="7.109375" style="408" customWidth="1"/>
    <col min="828" max="828" width="6.21875" style="408" customWidth="1"/>
    <col min="829" max="829" width="0" style="408" hidden="1" customWidth="1"/>
    <col min="830" max="830" width="7.109375" style="408" customWidth="1"/>
    <col min="831" max="831" width="8.77734375" style="408" customWidth="1"/>
    <col min="832" max="832" width="9.33203125" style="408" bestFit="1" customWidth="1"/>
    <col min="833" max="833" width="6.21875" style="408" customWidth="1"/>
    <col min="834" max="834" width="10.44140625" style="408" customWidth="1"/>
    <col min="835" max="837" width="0" style="408" hidden="1" customWidth="1"/>
    <col min="838" max="838" width="11" style="408" customWidth="1"/>
    <col min="839" max="839" width="9.5546875" style="408" customWidth="1"/>
    <col min="840" max="840" width="10.77734375" style="408" customWidth="1"/>
    <col min="841" max="994" width="10" style="408" customWidth="1"/>
    <col min="995" max="995" width="6.109375" style="408" customWidth="1"/>
    <col min="996" max="996" width="28.33203125" style="408" customWidth="1"/>
    <col min="997" max="997" width="5.77734375" style="408" customWidth="1"/>
    <col min="998" max="998" width="10.21875" style="408" customWidth="1"/>
    <col min="999" max="999" width="9.6640625" style="408" customWidth="1"/>
    <col min="1000" max="1001" width="8.5546875" style="408" bestFit="1" customWidth="1"/>
    <col min="1002" max="1002" width="8.5546875" style="408" customWidth="1"/>
    <col min="1003" max="1004" width="8.5546875" style="408" bestFit="1" customWidth="1"/>
    <col min="1005" max="1005" width="5.109375" style="408" bestFit="1" customWidth="1"/>
    <col min="1006" max="1006" width="4.88671875" style="408" bestFit="1" customWidth="1"/>
    <col min="1007" max="1007" width="7.21875" style="408" bestFit="1" customWidth="1"/>
    <col min="1008" max="1008" width="5.6640625" style="408" bestFit="1" customWidth="1"/>
    <col min="1009" max="1010" width="7.21875" style="408" bestFit="1" customWidth="1"/>
    <col min="1011" max="1011" width="5.109375" style="408" bestFit="1" customWidth="1"/>
    <col min="1012" max="1012" width="7.21875" style="408" bestFit="1" customWidth="1"/>
    <col min="1013" max="1013" width="5" style="408" bestFit="1" customWidth="1"/>
    <col min="1014" max="1014" width="7.21875" style="408" bestFit="1" customWidth="1"/>
    <col min="1015" max="1015" width="4.88671875" style="408" bestFit="1" customWidth="1"/>
    <col min="1016" max="1016" width="4.6640625" style="408" bestFit="1" customWidth="1"/>
    <col min="1017" max="1017" width="5" style="408" bestFit="1" customWidth="1"/>
    <col min="1018" max="1018" width="4.88671875" style="408" bestFit="1" customWidth="1"/>
    <col min="1019" max="1019" width="4.5546875" style="408" bestFit="1" customWidth="1"/>
    <col min="1020" max="1020" width="4.88671875" style="408" bestFit="1" customWidth="1"/>
    <col min="1021" max="1025" width="7.33203125" style="408"/>
    <col min="1026" max="1026" width="5.21875" style="408" customWidth="1"/>
    <col min="1027" max="1027" width="27.88671875" style="408" customWidth="1"/>
    <col min="1028" max="1028" width="5.77734375" style="408" customWidth="1"/>
    <col min="1029" max="1029" width="11.109375" style="408" customWidth="1"/>
    <col min="1030" max="1030" width="9.88671875" style="408" customWidth="1"/>
    <col min="1031" max="1032" width="9.33203125" style="408" bestFit="1" customWidth="1"/>
    <col min="1033" max="1034" width="0" style="408" hidden="1" customWidth="1"/>
    <col min="1035" max="1035" width="9" style="408" customWidth="1"/>
    <col min="1036" max="1036" width="9.33203125" style="408" customWidth="1"/>
    <col min="1037" max="1037" width="10.109375" style="408" customWidth="1"/>
    <col min="1038" max="1044" width="0" style="408" hidden="1" customWidth="1"/>
    <col min="1045" max="1045" width="10.109375" style="408" customWidth="1"/>
    <col min="1046" max="1046" width="10" style="408" customWidth="1"/>
    <col min="1047" max="1048" width="0" style="408" hidden="1" customWidth="1"/>
    <col min="1049" max="1049" width="8.5546875" style="408" customWidth="1"/>
    <col min="1050" max="1050" width="0" style="408" hidden="1" customWidth="1"/>
    <col min="1051" max="1051" width="8" style="408" customWidth="1"/>
    <col min="1052" max="1052" width="9.109375" style="408" customWidth="1"/>
    <col min="1053" max="1053" width="8" style="408" customWidth="1"/>
    <col min="1054" max="1054" width="7.109375" style="408" customWidth="1"/>
    <col min="1055" max="1055" width="8.88671875" style="408" customWidth="1"/>
    <col min="1056" max="1056" width="7.88671875" style="408" customWidth="1"/>
    <col min="1057" max="1057" width="7.6640625" style="408" customWidth="1"/>
    <col min="1058" max="1060" width="7.109375" style="408" customWidth="1"/>
    <col min="1061" max="1062" width="9.33203125" style="408" bestFit="1" customWidth="1"/>
    <col min="1063" max="1065" width="7.109375" style="408" customWidth="1"/>
    <col min="1066" max="1066" width="6.77734375" style="408" customWidth="1"/>
    <col min="1067" max="1069" width="7.109375" style="408" customWidth="1"/>
    <col min="1070" max="1070" width="0" style="408" hidden="1" customWidth="1"/>
    <col min="1071" max="1074" width="7.109375" style="408" customWidth="1"/>
    <col min="1075" max="1076" width="0" style="408" hidden="1" customWidth="1"/>
    <col min="1077" max="1080" width="7.109375" style="408" customWidth="1"/>
    <col min="1081" max="1081" width="9.109375" style="408" customWidth="1"/>
    <col min="1082" max="1083" width="7.109375" style="408" customWidth="1"/>
    <col min="1084" max="1084" width="6.21875" style="408" customWidth="1"/>
    <col min="1085" max="1085" width="0" style="408" hidden="1" customWidth="1"/>
    <col min="1086" max="1086" width="7.109375" style="408" customWidth="1"/>
    <col min="1087" max="1087" width="8.77734375" style="408" customWidth="1"/>
    <col min="1088" max="1088" width="9.33203125" style="408" bestFit="1" customWidth="1"/>
    <col min="1089" max="1089" width="6.21875" style="408" customWidth="1"/>
    <col min="1090" max="1090" width="10.44140625" style="408" customWidth="1"/>
    <col min="1091" max="1093" width="0" style="408" hidden="1" customWidth="1"/>
    <col min="1094" max="1094" width="11" style="408" customWidth="1"/>
    <col min="1095" max="1095" width="9.5546875" style="408" customWidth="1"/>
    <col min="1096" max="1096" width="10.77734375" style="408" customWidth="1"/>
    <col min="1097" max="1250" width="10" style="408" customWidth="1"/>
    <col min="1251" max="1251" width="6.109375" style="408" customWidth="1"/>
    <col min="1252" max="1252" width="28.33203125" style="408" customWidth="1"/>
    <col min="1253" max="1253" width="5.77734375" style="408" customWidth="1"/>
    <col min="1254" max="1254" width="10.21875" style="408" customWidth="1"/>
    <col min="1255" max="1255" width="9.6640625" style="408" customWidth="1"/>
    <col min="1256" max="1257" width="8.5546875" style="408" bestFit="1" customWidth="1"/>
    <col min="1258" max="1258" width="8.5546875" style="408" customWidth="1"/>
    <col min="1259" max="1260" width="8.5546875" style="408" bestFit="1" customWidth="1"/>
    <col min="1261" max="1261" width="5.109375" style="408" bestFit="1" customWidth="1"/>
    <col min="1262" max="1262" width="4.88671875" style="408" bestFit="1" customWidth="1"/>
    <col min="1263" max="1263" width="7.21875" style="408" bestFit="1" customWidth="1"/>
    <col min="1264" max="1264" width="5.6640625" style="408" bestFit="1" customWidth="1"/>
    <col min="1265" max="1266" width="7.21875" style="408" bestFit="1" customWidth="1"/>
    <col min="1267" max="1267" width="5.109375" style="408" bestFit="1" customWidth="1"/>
    <col min="1268" max="1268" width="7.21875" style="408" bestFit="1" customWidth="1"/>
    <col min="1269" max="1269" width="5" style="408" bestFit="1" customWidth="1"/>
    <col min="1270" max="1270" width="7.21875" style="408" bestFit="1" customWidth="1"/>
    <col min="1271" max="1271" width="4.88671875" style="408" bestFit="1" customWidth="1"/>
    <col min="1272" max="1272" width="4.6640625" style="408" bestFit="1" customWidth="1"/>
    <col min="1273" max="1273" width="5" style="408" bestFit="1" customWidth="1"/>
    <col min="1274" max="1274" width="4.88671875" style="408" bestFit="1" customWidth="1"/>
    <col min="1275" max="1275" width="4.5546875" style="408" bestFit="1" customWidth="1"/>
    <col min="1276" max="1276" width="4.88671875" style="408" bestFit="1" customWidth="1"/>
    <col min="1277" max="1281" width="7.33203125" style="408"/>
    <col min="1282" max="1282" width="5.21875" style="408" customWidth="1"/>
    <col min="1283" max="1283" width="27.88671875" style="408" customWidth="1"/>
    <col min="1284" max="1284" width="5.77734375" style="408" customWidth="1"/>
    <col min="1285" max="1285" width="11.109375" style="408" customWidth="1"/>
    <col min="1286" max="1286" width="9.88671875" style="408" customWidth="1"/>
    <col min="1287" max="1288" width="9.33203125" style="408" bestFit="1" customWidth="1"/>
    <col min="1289" max="1290" width="0" style="408" hidden="1" customWidth="1"/>
    <col min="1291" max="1291" width="9" style="408" customWidth="1"/>
    <col min="1292" max="1292" width="9.33203125" style="408" customWidth="1"/>
    <col min="1293" max="1293" width="10.109375" style="408" customWidth="1"/>
    <col min="1294" max="1300" width="0" style="408" hidden="1" customWidth="1"/>
    <col min="1301" max="1301" width="10.109375" style="408" customWidth="1"/>
    <col min="1302" max="1302" width="10" style="408" customWidth="1"/>
    <col min="1303" max="1304" width="0" style="408" hidden="1" customWidth="1"/>
    <col min="1305" max="1305" width="8.5546875" style="408" customWidth="1"/>
    <col min="1306" max="1306" width="0" style="408" hidden="1" customWidth="1"/>
    <col min="1307" max="1307" width="8" style="408" customWidth="1"/>
    <col min="1308" max="1308" width="9.109375" style="408" customWidth="1"/>
    <col min="1309" max="1309" width="8" style="408" customWidth="1"/>
    <col min="1310" max="1310" width="7.109375" style="408" customWidth="1"/>
    <col min="1311" max="1311" width="8.88671875" style="408" customWidth="1"/>
    <col min="1312" max="1312" width="7.88671875" style="408" customWidth="1"/>
    <col min="1313" max="1313" width="7.6640625" style="408" customWidth="1"/>
    <col min="1314" max="1316" width="7.109375" style="408" customWidth="1"/>
    <col min="1317" max="1318" width="9.33203125" style="408" bestFit="1" customWidth="1"/>
    <col min="1319" max="1321" width="7.109375" style="408" customWidth="1"/>
    <col min="1322" max="1322" width="6.77734375" style="408" customWidth="1"/>
    <col min="1323" max="1325" width="7.109375" style="408" customWidth="1"/>
    <col min="1326" max="1326" width="0" style="408" hidden="1" customWidth="1"/>
    <col min="1327" max="1330" width="7.109375" style="408" customWidth="1"/>
    <col min="1331" max="1332" width="0" style="408" hidden="1" customWidth="1"/>
    <col min="1333" max="1336" width="7.109375" style="408" customWidth="1"/>
    <col min="1337" max="1337" width="9.109375" style="408" customWidth="1"/>
    <col min="1338" max="1339" width="7.109375" style="408" customWidth="1"/>
    <col min="1340" max="1340" width="6.21875" style="408" customWidth="1"/>
    <col min="1341" max="1341" width="0" style="408" hidden="1" customWidth="1"/>
    <col min="1342" max="1342" width="7.109375" style="408" customWidth="1"/>
    <col min="1343" max="1343" width="8.77734375" style="408" customWidth="1"/>
    <col min="1344" max="1344" width="9.33203125" style="408" bestFit="1" customWidth="1"/>
    <col min="1345" max="1345" width="6.21875" style="408" customWidth="1"/>
    <col min="1346" max="1346" width="10.44140625" style="408" customWidth="1"/>
    <col min="1347" max="1349" width="0" style="408" hidden="1" customWidth="1"/>
    <col min="1350" max="1350" width="11" style="408" customWidth="1"/>
    <col min="1351" max="1351" width="9.5546875" style="408" customWidth="1"/>
    <col min="1352" max="1352" width="10.77734375" style="408" customWidth="1"/>
    <col min="1353" max="1506" width="10" style="408" customWidth="1"/>
    <col min="1507" max="1507" width="6.109375" style="408" customWidth="1"/>
    <col min="1508" max="1508" width="28.33203125" style="408" customWidth="1"/>
    <col min="1509" max="1509" width="5.77734375" style="408" customWidth="1"/>
    <col min="1510" max="1510" width="10.21875" style="408" customWidth="1"/>
    <col min="1511" max="1511" width="9.6640625" style="408" customWidth="1"/>
    <col min="1512" max="1513" width="8.5546875" style="408" bestFit="1" customWidth="1"/>
    <col min="1514" max="1514" width="8.5546875" style="408" customWidth="1"/>
    <col min="1515" max="1516" width="8.5546875" style="408" bestFit="1" customWidth="1"/>
    <col min="1517" max="1517" width="5.109375" style="408" bestFit="1" customWidth="1"/>
    <col min="1518" max="1518" width="4.88671875" style="408" bestFit="1" customWidth="1"/>
    <col min="1519" max="1519" width="7.21875" style="408" bestFit="1" customWidth="1"/>
    <col min="1520" max="1520" width="5.6640625" style="408" bestFit="1" customWidth="1"/>
    <col min="1521" max="1522" width="7.21875" style="408" bestFit="1" customWidth="1"/>
    <col min="1523" max="1523" width="5.109375" style="408" bestFit="1" customWidth="1"/>
    <col min="1524" max="1524" width="7.21875" style="408" bestFit="1" customWidth="1"/>
    <col min="1525" max="1525" width="5" style="408" bestFit="1" customWidth="1"/>
    <col min="1526" max="1526" width="7.21875" style="408" bestFit="1" customWidth="1"/>
    <col min="1527" max="1527" width="4.88671875" style="408" bestFit="1" customWidth="1"/>
    <col min="1528" max="1528" width="4.6640625" style="408" bestFit="1" customWidth="1"/>
    <col min="1529" max="1529" width="5" style="408" bestFit="1" customWidth="1"/>
    <col min="1530" max="1530" width="4.88671875" style="408" bestFit="1" customWidth="1"/>
    <col min="1531" max="1531" width="4.5546875" style="408" bestFit="1" customWidth="1"/>
    <col min="1532" max="1532" width="4.88671875" style="408" bestFit="1" customWidth="1"/>
    <col min="1533" max="1537" width="7.33203125" style="408"/>
    <col min="1538" max="1538" width="5.21875" style="408" customWidth="1"/>
    <col min="1539" max="1539" width="27.88671875" style="408" customWidth="1"/>
    <col min="1540" max="1540" width="5.77734375" style="408" customWidth="1"/>
    <col min="1541" max="1541" width="11.109375" style="408" customWidth="1"/>
    <col min="1542" max="1542" width="9.88671875" style="408" customWidth="1"/>
    <col min="1543" max="1544" width="9.33203125" style="408" bestFit="1" customWidth="1"/>
    <col min="1545" max="1546" width="0" style="408" hidden="1" customWidth="1"/>
    <col min="1547" max="1547" width="9" style="408" customWidth="1"/>
    <col min="1548" max="1548" width="9.33203125" style="408" customWidth="1"/>
    <col min="1549" max="1549" width="10.109375" style="408" customWidth="1"/>
    <col min="1550" max="1556" width="0" style="408" hidden="1" customWidth="1"/>
    <col min="1557" max="1557" width="10.109375" style="408" customWidth="1"/>
    <col min="1558" max="1558" width="10" style="408" customWidth="1"/>
    <col min="1559" max="1560" width="0" style="408" hidden="1" customWidth="1"/>
    <col min="1561" max="1561" width="8.5546875" style="408" customWidth="1"/>
    <col min="1562" max="1562" width="0" style="408" hidden="1" customWidth="1"/>
    <col min="1563" max="1563" width="8" style="408" customWidth="1"/>
    <col min="1564" max="1564" width="9.109375" style="408" customWidth="1"/>
    <col min="1565" max="1565" width="8" style="408" customWidth="1"/>
    <col min="1566" max="1566" width="7.109375" style="408" customWidth="1"/>
    <col min="1567" max="1567" width="8.88671875" style="408" customWidth="1"/>
    <col min="1568" max="1568" width="7.88671875" style="408" customWidth="1"/>
    <col min="1569" max="1569" width="7.6640625" style="408" customWidth="1"/>
    <col min="1570" max="1572" width="7.109375" style="408" customWidth="1"/>
    <col min="1573" max="1574" width="9.33203125" style="408" bestFit="1" customWidth="1"/>
    <col min="1575" max="1577" width="7.109375" style="408" customWidth="1"/>
    <col min="1578" max="1578" width="6.77734375" style="408" customWidth="1"/>
    <col min="1579" max="1581" width="7.109375" style="408" customWidth="1"/>
    <col min="1582" max="1582" width="0" style="408" hidden="1" customWidth="1"/>
    <col min="1583" max="1586" width="7.109375" style="408" customWidth="1"/>
    <col min="1587" max="1588" width="0" style="408" hidden="1" customWidth="1"/>
    <col min="1589" max="1592" width="7.109375" style="408" customWidth="1"/>
    <col min="1593" max="1593" width="9.109375" style="408" customWidth="1"/>
    <col min="1594" max="1595" width="7.109375" style="408" customWidth="1"/>
    <col min="1596" max="1596" width="6.21875" style="408" customWidth="1"/>
    <col min="1597" max="1597" width="0" style="408" hidden="1" customWidth="1"/>
    <col min="1598" max="1598" width="7.109375" style="408" customWidth="1"/>
    <col min="1599" max="1599" width="8.77734375" style="408" customWidth="1"/>
    <col min="1600" max="1600" width="9.33203125" style="408" bestFit="1" customWidth="1"/>
    <col min="1601" max="1601" width="6.21875" style="408" customWidth="1"/>
    <col min="1602" max="1602" width="10.44140625" style="408" customWidth="1"/>
    <col min="1603" max="1605" width="0" style="408" hidden="1" customWidth="1"/>
    <col min="1606" max="1606" width="11" style="408" customWidth="1"/>
    <col min="1607" max="1607" width="9.5546875" style="408" customWidth="1"/>
    <col min="1608" max="1608" width="10.77734375" style="408" customWidth="1"/>
    <col min="1609" max="1762" width="10" style="408" customWidth="1"/>
    <col min="1763" max="1763" width="6.109375" style="408" customWidth="1"/>
    <col min="1764" max="1764" width="28.33203125" style="408" customWidth="1"/>
    <col min="1765" max="1765" width="5.77734375" style="408" customWidth="1"/>
    <col min="1766" max="1766" width="10.21875" style="408" customWidth="1"/>
    <col min="1767" max="1767" width="9.6640625" style="408" customWidth="1"/>
    <col min="1768" max="1769" width="8.5546875" style="408" bestFit="1" customWidth="1"/>
    <col min="1770" max="1770" width="8.5546875" style="408" customWidth="1"/>
    <col min="1771" max="1772" width="8.5546875" style="408" bestFit="1" customWidth="1"/>
    <col min="1773" max="1773" width="5.109375" style="408" bestFit="1" customWidth="1"/>
    <col min="1774" max="1774" width="4.88671875" style="408" bestFit="1" customWidth="1"/>
    <col min="1775" max="1775" width="7.21875" style="408" bestFit="1" customWidth="1"/>
    <col min="1776" max="1776" width="5.6640625" style="408" bestFit="1" customWidth="1"/>
    <col min="1777" max="1778" width="7.21875" style="408" bestFit="1" customWidth="1"/>
    <col min="1779" max="1779" width="5.109375" style="408" bestFit="1" customWidth="1"/>
    <col min="1780" max="1780" width="7.21875" style="408" bestFit="1" customWidth="1"/>
    <col min="1781" max="1781" width="5" style="408" bestFit="1" customWidth="1"/>
    <col min="1782" max="1782" width="7.21875" style="408" bestFit="1" customWidth="1"/>
    <col min="1783" max="1783" width="4.88671875" style="408" bestFit="1" customWidth="1"/>
    <col min="1784" max="1784" width="4.6640625" style="408" bestFit="1" customWidth="1"/>
    <col min="1785" max="1785" width="5" style="408" bestFit="1" customWidth="1"/>
    <col min="1786" max="1786" width="4.88671875" style="408" bestFit="1" customWidth="1"/>
    <col min="1787" max="1787" width="4.5546875" style="408" bestFit="1" customWidth="1"/>
    <col min="1788" max="1788" width="4.88671875" style="408" bestFit="1" customWidth="1"/>
    <col min="1789" max="1793" width="7.33203125" style="408"/>
    <col min="1794" max="1794" width="5.21875" style="408" customWidth="1"/>
    <col min="1795" max="1795" width="27.88671875" style="408" customWidth="1"/>
    <col min="1796" max="1796" width="5.77734375" style="408" customWidth="1"/>
    <col min="1797" max="1797" width="11.109375" style="408" customWidth="1"/>
    <col min="1798" max="1798" width="9.88671875" style="408" customWidth="1"/>
    <col min="1799" max="1800" width="9.33203125" style="408" bestFit="1" customWidth="1"/>
    <col min="1801" max="1802" width="0" style="408" hidden="1" customWidth="1"/>
    <col min="1803" max="1803" width="9" style="408" customWidth="1"/>
    <col min="1804" max="1804" width="9.33203125" style="408" customWidth="1"/>
    <col min="1805" max="1805" width="10.109375" style="408" customWidth="1"/>
    <col min="1806" max="1812" width="0" style="408" hidden="1" customWidth="1"/>
    <col min="1813" max="1813" width="10.109375" style="408" customWidth="1"/>
    <col min="1814" max="1814" width="10" style="408" customWidth="1"/>
    <col min="1815" max="1816" width="0" style="408" hidden="1" customWidth="1"/>
    <col min="1817" max="1817" width="8.5546875" style="408" customWidth="1"/>
    <col min="1818" max="1818" width="0" style="408" hidden="1" customWidth="1"/>
    <col min="1819" max="1819" width="8" style="408" customWidth="1"/>
    <col min="1820" max="1820" width="9.109375" style="408" customWidth="1"/>
    <col min="1821" max="1821" width="8" style="408" customWidth="1"/>
    <col min="1822" max="1822" width="7.109375" style="408" customWidth="1"/>
    <col min="1823" max="1823" width="8.88671875" style="408" customWidth="1"/>
    <col min="1824" max="1824" width="7.88671875" style="408" customWidth="1"/>
    <col min="1825" max="1825" width="7.6640625" style="408" customWidth="1"/>
    <col min="1826" max="1828" width="7.109375" style="408" customWidth="1"/>
    <col min="1829" max="1830" width="9.33203125" style="408" bestFit="1" customWidth="1"/>
    <col min="1831" max="1833" width="7.109375" style="408" customWidth="1"/>
    <col min="1834" max="1834" width="6.77734375" style="408" customWidth="1"/>
    <col min="1835" max="1837" width="7.109375" style="408" customWidth="1"/>
    <col min="1838" max="1838" width="0" style="408" hidden="1" customWidth="1"/>
    <col min="1839" max="1842" width="7.109375" style="408" customWidth="1"/>
    <col min="1843" max="1844" width="0" style="408" hidden="1" customWidth="1"/>
    <col min="1845" max="1848" width="7.109375" style="408" customWidth="1"/>
    <col min="1849" max="1849" width="9.109375" style="408" customWidth="1"/>
    <col min="1850" max="1851" width="7.109375" style="408" customWidth="1"/>
    <col min="1852" max="1852" width="6.21875" style="408" customWidth="1"/>
    <col min="1853" max="1853" width="0" style="408" hidden="1" customWidth="1"/>
    <col min="1854" max="1854" width="7.109375" style="408" customWidth="1"/>
    <col min="1855" max="1855" width="8.77734375" style="408" customWidth="1"/>
    <col min="1856" max="1856" width="9.33203125" style="408" bestFit="1" customWidth="1"/>
    <col min="1857" max="1857" width="6.21875" style="408" customWidth="1"/>
    <col min="1858" max="1858" width="10.44140625" style="408" customWidth="1"/>
    <col min="1859" max="1861" width="0" style="408" hidden="1" customWidth="1"/>
    <col min="1862" max="1862" width="11" style="408" customWidth="1"/>
    <col min="1863" max="1863" width="9.5546875" style="408" customWidth="1"/>
    <col min="1864" max="1864" width="10.77734375" style="408" customWidth="1"/>
    <col min="1865" max="2018" width="10" style="408" customWidth="1"/>
    <col min="2019" max="2019" width="6.109375" style="408" customWidth="1"/>
    <col min="2020" max="2020" width="28.33203125" style="408" customWidth="1"/>
    <col min="2021" max="2021" width="5.77734375" style="408" customWidth="1"/>
    <col min="2022" max="2022" width="10.21875" style="408" customWidth="1"/>
    <col min="2023" max="2023" width="9.6640625" style="408" customWidth="1"/>
    <col min="2024" max="2025" width="8.5546875" style="408" bestFit="1" customWidth="1"/>
    <col min="2026" max="2026" width="8.5546875" style="408" customWidth="1"/>
    <col min="2027" max="2028" width="8.5546875" style="408" bestFit="1" customWidth="1"/>
    <col min="2029" max="2029" width="5.109375" style="408" bestFit="1" customWidth="1"/>
    <col min="2030" max="2030" width="4.88671875" style="408" bestFit="1" customWidth="1"/>
    <col min="2031" max="2031" width="7.21875" style="408" bestFit="1" customWidth="1"/>
    <col min="2032" max="2032" width="5.6640625" style="408" bestFit="1" customWidth="1"/>
    <col min="2033" max="2034" width="7.21875" style="408" bestFit="1" customWidth="1"/>
    <col min="2035" max="2035" width="5.109375" style="408" bestFit="1" customWidth="1"/>
    <col min="2036" max="2036" width="7.21875" style="408" bestFit="1" customWidth="1"/>
    <col min="2037" max="2037" width="5" style="408" bestFit="1" customWidth="1"/>
    <col min="2038" max="2038" width="7.21875" style="408" bestFit="1" customWidth="1"/>
    <col min="2039" max="2039" width="4.88671875" style="408" bestFit="1" customWidth="1"/>
    <col min="2040" max="2040" width="4.6640625" style="408" bestFit="1" customWidth="1"/>
    <col min="2041" max="2041" width="5" style="408" bestFit="1" customWidth="1"/>
    <col min="2042" max="2042" width="4.88671875" style="408" bestFit="1" customWidth="1"/>
    <col min="2043" max="2043" width="4.5546875" style="408" bestFit="1" customWidth="1"/>
    <col min="2044" max="2044" width="4.88671875" style="408" bestFit="1" customWidth="1"/>
    <col min="2045" max="2049" width="7.33203125" style="408"/>
    <col min="2050" max="2050" width="5.21875" style="408" customWidth="1"/>
    <col min="2051" max="2051" width="27.88671875" style="408" customWidth="1"/>
    <col min="2052" max="2052" width="5.77734375" style="408" customWidth="1"/>
    <col min="2053" max="2053" width="11.109375" style="408" customWidth="1"/>
    <col min="2054" max="2054" width="9.88671875" style="408" customWidth="1"/>
    <col min="2055" max="2056" width="9.33203125" style="408" bestFit="1" customWidth="1"/>
    <col min="2057" max="2058" width="0" style="408" hidden="1" customWidth="1"/>
    <col min="2059" max="2059" width="9" style="408" customWidth="1"/>
    <col min="2060" max="2060" width="9.33203125" style="408" customWidth="1"/>
    <col min="2061" max="2061" width="10.109375" style="408" customWidth="1"/>
    <col min="2062" max="2068" width="0" style="408" hidden="1" customWidth="1"/>
    <col min="2069" max="2069" width="10.109375" style="408" customWidth="1"/>
    <col min="2070" max="2070" width="10" style="408" customWidth="1"/>
    <col min="2071" max="2072" width="0" style="408" hidden="1" customWidth="1"/>
    <col min="2073" max="2073" width="8.5546875" style="408" customWidth="1"/>
    <col min="2074" max="2074" width="0" style="408" hidden="1" customWidth="1"/>
    <col min="2075" max="2075" width="8" style="408" customWidth="1"/>
    <col min="2076" max="2076" width="9.109375" style="408" customWidth="1"/>
    <col min="2077" max="2077" width="8" style="408" customWidth="1"/>
    <col min="2078" max="2078" width="7.109375" style="408" customWidth="1"/>
    <col min="2079" max="2079" width="8.88671875" style="408" customWidth="1"/>
    <col min="2080" max="2080" width="7.88671875" style="408" customWidth="1"/>
    <col min="2081" max="2081" width="7.6640625" style="408" customWidth="1"/>
    <col min="2082" max="2084" width="7.109375" style="408" customWidth="1"/>
    <col min="2085" max="2086" width="9.33203125" style="408" bestFit="1" customWidth="1"/>
    <col min="2087" max="2089" width="7.109375" style="408" customWidth="1"/>
    <col min="2090" max="2090" width="6.77734375" style="408" customWidth="1"/>
    <col min="2091" max="2093" width="7.109375" style="408" customWidth="1"/>
    <col min="2094" max="2094" width="0" style="408" hidden="1" customWidth="1"/>
    <col min="2095" max="2098" width="7.109375" style="408" customWidth="1"/>
    <col min="2099" max="2100" width="0" style="408" hidden="1" customWidth="1"/>
    <col min="2101" max="2104" width="7.109375" style="408" customWidth="1"/>
    <col min="2105" max="2105" width="9.109375" style="408" customWidth="1"/>
    <col min="2106" max="2107" width="7.109375" style="408" customWidth="1"/>
    <col min="2108" max="2108" width="6.21875" style="408" customWidth="1"/>
    <col min="2109" max="2109" width="0" style="408" hidden="1" customWidth="1"/>
    <col min="2110" max="2110" width="7.109375" style="408" customWidth="1"/>
    <col min="2111" max="2111" width="8.77734375" style="408" customWidth="1"/>
    <col min="2112" max="2112" width="9.33203125" style="408" bestFit="1" customWidth="1"/>
    <col min="2113" max="2113" width="6.21875" style="408" customWidth="1"/>
    <col min="2114" max="2114" width="10.44140625" style="408" customWidth="1"/>
    <col min="2115" max="2117" width="0" style="408" hidden="1" customWidth="1"/>
    <col min="2118" max="2118" width="11" style="408" customWidth="1"/>
    <col min="2119" max="2119" width="9.5546875" style="408" customWidth="1"/>
    <col min="2120" max="2120" width="10.77734375" style="408" customWidth="1"/>
    <col min="2121" max="2274" width="10" style="408" customWidth="1"/>
    <col min="2275" max="2275" width="6.109375" style="408" customWidth="1"/>
    <col min="2276" max="2276" width="28.33203125" style="408" customWidth="1"/>
    <col min="2277" max="2277" width="5.77734375" style="408" customWidth="1"/>
    <col min="2278" max="2278" width="10.21875" style="408" customWidth="1"/>
    <col min="2279" max="2279" width="9.6640625" style="408" customWidth="1"/>
    <col min="2280" max="2281" width="8.5546875" style="408" bestFit="1" customWidth="1"/>
    <col min="2282" max="2282" width="8.5546875" style="408" customWidth="1"/>
    <col min="2283" max="2284" width="8.5546875" style="408" bestFit="1" customWidth="1"/>
    <col min="2285" max="2285" width="5.109375" style="408" bestFit="1" customWidth="1"/>
    <col min="2286" max="2286" width="4.88671875" style="408" bestFit="1" customWidth="1"/>
    <col min="2287" max="2287" width="7.21875" style="408" bestFit="1" customWidth="1"/>
    <col min="2288" max="2288" width="5.6640625" style="408" bestFit="1" customWidth="1"/>
    <col min="2289" max="2290" width="7.21875" style="408" bestFit="1" customWidth="1"/>
    <col min="2291" max="2291" width="5.109375" style="408" bestFit="1" customWidth="1"/>
    <col min="2292" max="2292" width="7.21875" style="408" bestFit="1" customWidth="1"/>
    <col min="2293" max="2293" width="5" style="408" bestFit="1" customWidth="1"/>
    <col min="2294" max="2294" width="7.21875" style="408" bestFit="1" customWidth="1"/>
    <col min="2295" max="2295" width="4.88671875" style="408" bestFit="1" customWidth="1"/>
    <col min="2296" max="2296" width="4.6640625" style="408" bestFit="1" customWidth="1"/>
    <col min="2297" max="2297" width="5" style="408" bestFit="1" customWidth="1"/>
    <col min="2298" max="2298" width="4.88671875" style="408" bestFit="1" customWidth="1"/>
    <col min="2299" max="2299" width="4.5546875" style="408" bestFit="1" customWidth="1"/>
    <col min="2300" max="2300" width="4.88671875" style="408" bestFit="1" customWidth="1"/>
    <col min="2301" max="2305" width="7.33203125" style="408"/>
    <col min="2306" max="2306" width="5.21875" style="408" customWidth="1"/>
    <col min="2307" max="2307" width="27.88671875" style="408" customWidth="1"/>
    <col min="2308" max="2308" width="5.77734375" style="408" customWidth="1"/>
    <col min="2309" max="2309" width="11.109375" style="408" customWidth="1"/>
    <col min="2310" max="2310" width="9.88671875" style="408" customWidth="1"/>
    <col min="2311" max="2312" width="9.33203125" style="408" bestFit="1" customWidth="1"/>
    <col min="2313" max="2314" width="0" style="408" hidden="1" customWidth="1"/>
    <col min="2315" max="2315" width="9" style="408" customWidth="1"/>
    <col min="2316" max="2316" width="9.33203125" style="408" customWidth="1"/>
    <col min="2317" max="2317" width="10.109375" style="408" customWidth="1"/>
    <col min="2318" max="2324" width="0" style="408" hidden="1" customWidth="1"/>
    <col min="2325" max="2325" width="10.109375" style="408" customWidth="1"/>
    <col min="2326" max="2326" width="10" style="408" customWidth="1"/>
    <col min="2327" max="2328" width="0" style="408" hidden="1" customWidth="1"/>
    <col min="2329" max="2329" width="8.5546875" style="408" customWidth="1"/>
    <col min="2330" max="2330" width="0" style="408" hidden="1" customWidth="1"/>
    <col min="2331" max="2331" width="8" style="408" customWidth="1"/>
    <col min="2332" max="2332" width="9.109375" style="408" customWidth="1"/>
    <col min="2333" max="2333" width="8" style="408" customWidth="1"/>
    <col min="2334" max="2334" width="7.109375" style="408" customWidth="1"/>
    <col min="2335" max="2335" width="8.88671875" style="408" customWidth="1"/>
    <col min="2336" max="2336" width="7.88671875" style="408" customWidth="1"/>
    <col min="2337" max="2337" width="7.6640625" style="408" customWidth="1"/>
    <col min="2338" max="2340" width="7.109375" style="408" customWidth="1"/>
    <col min="2341" max="2342" width="9.33203125" style="408" bestFit="1" customWidth="1"/>
    <col min="2343" max="2345" width="7.109375" style="408" customWidth="1"/>
    <col min="2346" max="2346" width="6.77734375" style="408" customWidth="1"/>
    <col min="2347" max="2349" width="7.109375" style="408" customWidth="1"/>
    <col min="2350" max="2350" width="0" style="408" hidden="1" customWidth="1"/>
    <col min="2351" max="2354" width="7.109375" style="408" customWidth="1"/>
    <col min="2355" max="2356" width="0" style="408" hidden="1" customWidth="1"/>
    <col min="2357" max="2360" width="7.109375" style="408" customWidth="1"/>
    <col min="2361" max="2361" width="9.109375" style="408" customWidth="1"/>
    <col min="2362" max="2363" width="7.109375" style="408" customWidth="1"/>
    <col min="2364" max="2364" width="6.21875" style="408" customWidth="1"/>
    <col min="2365" max="2365" width="0" style="408" hidden="1" customWidth="1"/>
    <col min="2366" max="2366" width="7.109375" style="408" customWidth="1"/>
    <col min="2367" max="2367" width="8.77734375" style="408" customWidth="1"/>
    <col min="2368" max="2368" width="9.33203125" style="408" bestFit="1" customWidth="1"/>
    <col min="2369" max="2369" width="6.21875" style="408" customWidth="1"/>
    <col min="2370" max="2370" width="10.44140625" style="408" customWidth="1"/>
    <col min="2371" max="2373" width="0" style="408" hidden="1" customWidth="1"/>
    <col min="2374" max="2374" width="11" style="408" customWidth="1"/>
    <col min="2375" max="2375" width="9.5546875" style="408" customWidth="1"/>
    <col min="2376" max="2376" width="10.77734375" style="408" customWidth="1"/>
    <col min="2377" max="2530" width="10" style="408" customWidth="1"/>
    <col min="2531" max="2531" width="6.109375" style="408" customWidth="1"/>
    <col min="2532" max="2532" width="28.33203125" style="408" customWidth="1"/>
    <col min="2533" max="2533" width="5.77734375" style="408" customWidth="1"/>
    <col min="2534" max="2534" width="10.21875" style="408" customWidth="1"/>
    <col min="2535" max="2535" width="9.6640625" style="408" customWidth="1"/>
    <col min="2536" max="2537" width="8.5546875" style="408" bestFit="1" customWidth="1"/>
    <col min="2538" max="2538" width="8.5546875" style="408" customWidth="1"/>
    <col min="2539" max="2540" width="8.5546875" style="408" bestFit="1" customWidth="1"/>
    <col min="2541" max="2541" width="5.109375" style="408" bestFit="1" customWidth="1"/>
    <col min="2542" max="2542" width="4.88671875" style="408" bestFit="1" customWidth="1"/>
    <col min="2543" max="2543" width="7.21875" style="408" bestFit="1" customWidth="1"/>
    <col min="2544" max="2544" width="5.6640625" style="408" bestFit="1" customWidth="1"/>
    <col min="2545" max="2546" width="7.21875" style="408" bestFit="1" customWidth="1"/>
    <col min="2547" max="2547" width="5.109375" style="408" bestFit="1" customWidth="1"/>
    <col min="2548" max="2548" width="7.21875" style="408" bestFit="1" customWidth="1"/>
    <col min="2549" max="2549" width="5" style="408" bestFit="1" customWidth="1"/>
    <col min="2550" max="2550" width="7.21875" style="408" bestFit="1" customWidth="1"/>
    <col min="2551" max="2551" width="4.88671875" style="408" bestFit="1" customWidth="1"/>
    <col min="2552" max="2552" width="4.6640625" style="408" bestFit="1" customWidth="1"/>
    <col min="2553" max="2553" width="5" style="408" bestFit="1" customWidth="1"/>
    <col min="2554" max="2554" width="4.88671875" style="408" bestFit="1" customWidth="1"/>
    <col min="2555" max="2555" width="4.5546875" style="408" bestFit="1" customWidth="1"/>
    <col min="2556" max="2556" width="4.88671875" style="408" bestFit="1" customWidth="1"/>
    <col min="2557" max="2561" width="7.33203125" style="408"/>
    <col min="2562" max="2562" width="5.21875" style="408" customWidth="1"/>
    <col min="2563" max="2563" width="27.88671875" style="408" customWidth="1"/>
    <col min="2564" max="2564" width="5.77734375" style="408" customWidth="1"/>
    <col min="2565" max="2565" width="11.109375" style="408" customWidth="1"/>
    <col min="2566" max="2566" width="9.88671875" style="408" customWidth="1"/>
    <col min="2567" max="2568" width="9.33203125" style="408" bestFit="1" customWidth="1"/>
    <col min="2569" max="2570" width="0" style="408" hidden="1" customWidth="1"/>
    <col min="2571" max="2571" width="9" style="408" customWidth="1"/>
    <col min="2572" max="2572" width="9.33203125" style="408" customWidth="1"/>
    <col min="2573" max="2573" width="10.109375" style="408" customWidth="1"/>
    <col min="2574" max="2580" width="0" style="408" hidden="1" customWidth="1"/>
    <col min="2581" max="2581" width="10.109375" style="408" customWidth="1"/>
    <col min="2582" max="2582" width="10" style="408" customWidth="1"/>
    <col min="2583" max="2584" width="0" style="408" hidden="1" customWidth="1"/>
    <col min="2585" max="2585" width="8.5546875" style="408" customWidth="1"/>
    <col min="2586" max="2586" width="0" style="408" hidden="1" customWidth="1"/>
    <col min="2587" max="2587" width="8" style="408" customWidth="1"/>
    <col min="2588" max="2588" width="9.109375" style="408" customWidth="1"/>
    <col min="2589" max="2589" width="8" style="408" customWidth="1"/>
    <col min="2590" max="2590" width="7.109375" style="408" customWidth="1"/>
    <col min="2591" max="2591" width="8.88671875" style="408" customWidth="1"/>
    <col min="2592" max="2592" width="7.88671875" style="408" customWidth="1"/>
    <col min="2593" max="2593" width="7.6640625" style="408" customWidth="1"/>
    <col min="2594" max="2596" width="7.109375" style="408" customWidth="1"/>
    <col min="2597" max="2598" width="9.33203125" style="408" bestFit="1" customWidth="1"/>
    <col min="2599" max="2601" width="7.109375" style="408" customWidth="1"/>
    <col min="2602" max="2602" width="6.77734375" style="408" customWidth="1"/>
    <col min="2603" max="2605" width="7.109375" style="408" customWidth="1"/>
    <col min="2606" max="2606" width="0" style="408" hidden="1" customWidth="1"/>
    <col min="2607" max="2610" width="7.109375" style="408" customWidth="1"/>
    <col min="2611" max="2612" width="0" style="408" hidden="1" customWidth="1"/>
    <col min="2613" max="2616" width="7.109375" style="408" customWidth="1"/>
    <col min="2617" max="2617" width="9.109375" style="408" customWidth="1"/>
    <col min="2618" max="2619" width="7.109375" style="408" customWidth="1"/>
    <col min="2620" max="2620" width="6.21875" style="408" customWidth="1"/>
    <col min="2621" max="2621" width="0" style="408" hidden="1" customWidth="1"/>
    <col min="2622" max="2622" width="7.109375" style="408" customWidth="1"/>
    <col min="2623" max="2623" width="8.77734375" style="408" customWidth="1"/>
    <col min="2624" max="2624" width="9.33203125" style="408" bestFit="1" customWidth="1"/>
    <col min="2625" max="2625" width="6.21875" style="408" customWidth="1"/>
    <col min="2626" max="2626" width="10.44140625" style="408" customWidth="1"/>
    <col min="2627" max="2629" width="0" style="408" hidden="1" customWidth="1"/>
    <col min="2630" max="2630" width="11" style="408" customWidth="1"/>
    <col min="2631" max="2631" width="9.5546875" style="408" customWidth="1"/>
    <col min="2632" max="2632" width="10.77734375" style="408" customWidth="1"/>
    <col min="2633" max="2786" width="10" style="408" customWidth="1"/>
    <col min="2787" max="2787" width="6.109375" style="408" customWidth="1"/>
    <col min="2788" max="2788" width="28.33203125" style="408" customWidth="1"/>
    <col min="2789" max="2789" width="5.77734375" style="408" customWidth="1"/>
    <col min="2790" max="2790" width="10.21875" style="408" customWidth="1"/>
    <col min="2791" max="2791" width="9.6640625" style="408" customWidth="1"/>
    <col min="2792" max="2793" width="8.5546875" style="408" bestFit="1" customWidth="1"/>
    <col min="2794" max="2794" width="8.5546875" style="408" customWidth="1"/>
    <col min="2795" max="2796" width="8.5546875" style="408" bestFit="1" customWidth="1"/>
    <col min="2797" max="2797" width="5.109375" style="408" bestFit="1" customWidth="1"/>
    <col min="2798" max="2798" width="4.88671875" style="408" bestFit="1" customWidth="1"/>
    <col min="2799" max="2799" width="7.21875" style="408" bestFit="1" customWidth="1"/>
    <col min="2800" max="2800" width="5.6640625" style="408" bestFit="1" customWidth="1"/>
    <col min="2801" max="2802" width="7.21875" style="408" bestFit="1" customWidth="1"/>
    <col min="2803" max="2803" width="5.109375" style="408" bestFit="1" customWidth="1"/>
    <col min="2804" max="2804" width="7.21875" style="408" bestFit="1" customWidth="1"/>
    <col min="2805" max="2805" width="5" style="408" bestFit="1" customWidth="1"/>
    <col min="2806" max="2806" width="7.21875" style="408" bestFit="1" customWidth="1"/>
    <col min="2807" max="2807" width="4.88671875" style="408" bestFit="1" customWidth="1"/>
    <col min="2808" max="2808" width="4.6640625" style="408" bestFit="1" customWidth="1"/>
    <col min="2809" max="2809" width="5" style="408" bestFit="1" customWidth="1"/>
    <col min="2810" max="2810" width="4.88671875" style="408" bestFit="1" customWidth="1"/>
    <col min="2811" max="2811" width="4.5546875" style="408" bestFit="1" customWidth="1"/>
    <col min="2812" max="2812" width="4.88671875" style="408" bestFit="1" customWidth="1"/>
    <col min="2813" max="2817" width="7.33203125" style="408"/>
    <col min="2818" max="2818" width="5.21875" style="408" customWidth="1"/>
    <col min="2819" max="2819" width="27.88671875" style="408" customWidth="1"/>
    <col min="2820" max="2820" width="5.77734375" style="408" customWidth="1"/>
    <col min="2821" max="2821" width="11.109375" style="408" customWidth="1"/>
    <col min="2822" max="2822" width="9.88671875" style="408" customWidth="1"/>
    <col min="2823" max="2824" width="9.33203125" style="408" bestFit="1" customWidth="1"/>
    <col min="2825" max="2826" width="0" style="408" hidden="1" customWidth="1"/>
    <col min="2827" max="2827" width="9" style="408" customWidth="1"/>
    <col min="2828" max="2828" width="9.33203125" style="408" customWidth="1"/>
    <col min="2829" max="2829" width="10.109375" style="408" customWidth="1"/>
    <col min="2830" max="2836" width="0" style="408" hidden="1" customWidth="1"/>
    <col min="2837" max="2837" width="10.109375" style="408" customWidth="1"/>
    <col min="2838" max="2838" width="10" style="408" customWidth="1"/>
    <col min="2839" max="2840" width="0" style="408" hidden="1" customWidth="1"/>
    <col min="2841" max="2841" width="8.5546875" style="408" customWidth="1"/>
    <col min="2842" max="2842" width="0" style="408" hidden="1" customWidth="1"/>
    <col min="2843" max="2843" width="8" style="408" customWidth="1"/>
    <col min="2844" max="2844" width="9.109375" style="408" customWidth="1"/>
    <col min="2845" max="2845" width="8" style="408" customWidth="1"/>
    <col min="2846" max="2846" width="7.109375" style="408" customWidth="1"/>
    <col min="2847" max="2847" width="8.88671875" style="408" customWidth="1"/>
    <col min="2848" max="2848" width="7.88671875" style="408" customWidth="1"/>
    <col min="2849" max="2849" width="7.6640625" style="408" customWidth="1"/>
    <col min="2850" max="2852" width="7.109375" style="408" customWidth="1"/>
    <col min="2853" max="2854" width="9.33203125" style="408" bestFit="1" customWidth="1"/>
    <col min="2855" max="2857" width="7.109375" style="408" customWidth="1"/>
    <col min="2858" max="2858" width="6.77734375" style="408" customWidth="1"/>
    <col min="2859" max="2861" width="7.109375" style="408" customWidth="1"/>
    <col min="2862" max="2862" width="0" style="408" hidden="1" customWidth="1"/>
    <col min="2863" max="2866" width="7.109375" style="408" customWidth="1"/>
    <col min="2867" max="2868" width="0" style="408" hidden="1" customWidth="1"/>
    <col min="2869" max="2872" width="7.109375" style="408" customWidth="1"/>
    <col min="2873" max="2873" width="9.109375" style="408" customWidth="1"/>
    <col min="2874" max="2875" width="7.109375" style="408" customWidth="1"/>
    <col min="2876" max="2876" width="6.21875" style="408" customWidth="1"/>
    <col min="2877" max="2877" width="0" style="408" hidden="1" customWidth="1"/>
    <col min="2878" max="2878" width="7.109375" style="408" customWidth="1"/>
    <col min="2879" max="2879" width="8.77734375" style="408" customWidth="1"/>
    <col min="2880" max="2880" width="9.33203125" style="408" bestFit="1" customWidth="1"/>
    <col min="2881" max="2881" width="6.21875" style="408" customWidth="1"/>
    <col min="2882" max="2882" width="10.44140625" style="408" customWidth="1"/>
    <col min="2883" max="2885" width="0" style="408" hidden="1" customWidth="1"/>
    <col min="2886" max="2886" width="11" style="408" customWidth="1"/>
    <col min="2887" max="2887" width="9.5546875" style="408" customWidth="1"/>
    <col min="2888" max="2888" width="10.77734375" style="408" customWidth="1"/>
    <col min="2889" max="3042" width="10" style="408" customWidth="1"/>
    <col min="3043" max="3043" width="6.109375" style="408" customWidth="1"/>
    <col min="3044" max="3044" width="28.33203125" style="408" customWidth="1"/>
    <col min="3045" max="3045" width="5.77734375" style="408" customWidth="1"/>
    <col min="3046" max="3046" width="10.21875" style="408" customWidth="1"/>
    <col min="3047" max="3047" width="9.6640625" style="408" customWidth="1"/>
    <col min="3048" max="3049" width="8.5546875" style="408" bestFit="1" customWidth="1"/>
    <col min="3050" max="3050" width="8.5546875" style="408" customWidth="1"/>
    <col min="3051" max="3052" width="8.5546875" style="408" bestFit="1" customWidth="1"/>
    <col min="3053" max="3053" width="5.109375" style="408" bestFit="1" customWidth="1"/>
    <col min="3054" max="3054" width="4.88671875" style="408" bestFit="1" customWidth="1"/>
    <col min="3055" max="3055" width="7.21875" style="408" bestFit="1" customWidth="1"/>
    <col min="3056" max="3056" width="5.6640625" style="408" bestFit="1" customWidth="1"/>
    <col min="3057" max="3058" width="7.21875" style="408" bestFit="1" customWidth="1"/>
    <col min="3059" max="3059" width="5.109375" style="408" bestFit="1" customWidth="1"/>
    <col min="3060" max="3060" width="7.21875" style="408" bestFit="1" customWidth="1"/>
    <col min="3061" max="3061" width="5" style="408" bestFit="1" customWidth="1"/>
    <col min="3062" max="3062" width="7.21875" style="408" bestFit="1" customWidth="1"/>
    <col min="3063" max="3063" width="4.88671875" style="408" bestFit="1" customWidth="1"/>
    <col min="3064" max="3064" width="4.6640625" style="408" bestFit="1" customWidth="1"/>
    <col min="3065" max="3065" width="5" style="408" bestFit="1" customWidth="1"/>
    <col min="3066" max="3066" width="4.88671875" style="408" bestFit="1" customWidth="1"/>
    <col min="3067" max="3067" width="4.5546875" style="408" bestFit="1" customWidth="1"/>
    <col min="3068" max="3068" width="4.88671875" style="408" bestFit="1" customWidth="1"/>
    <col min="3069" max="3073" width="7.33203125" style="408"/>
    <col min="3074" max="3074" width="5.21875" style="408" customWidth="1"/>
    <col min="3075" max="3075" width="27.88671875" style="408" customWidth="1"/>
    <col min="3076" max="3076" width="5.77734375" style="408" customWidth="1"/>
    <col min="3077" max="3077" width="11.109375" style="408" customWidth="1"/>
    <col min="3078" max="3078" width="9.88671875" style="408" customWidth="1"/>
    <col min="3079" max="3080" width="9.33203125" style="408" bestFit="1" customWidth="1"/>
    <col min="3081" max="3082" width="0" style="408" hidden="1" customWidth="1"/>
    <col min="3083" max="3083" width="9" style="408" customWidth="1"/>
    <col min="3084" max="3084" width="9.33203125" style="408" customWidth="1"/>
    <col min="3085" max="3085" width="10.109375" style="408" customWidth="1"/>
    <col min="3086" max="3092" width="0" style="408" hidden="1" customWidth="1"/>
    <col min="3093" max="3093" width="10.109375" style="408" customWidth="1"/>
    <col min="3094" max="3094" width="10" style="408" customWidth="1"/>
    <col min="3095" max="3096" width="0" style="408" hidden="1" customWidth="1"/>
    <col min="3097" max="3097" width="8.5546875" style="408" customWidth="1"/>
    <col min="3098" max="3098" width="0" style="408" hidden="1" customWidth="1"/>
    <col min="3099" max="3099" width="8" style="408" customWidth="1"/>
    <col min="3100" max="3100" width="9.109375" style="408" customWidth="1"/>
    <col min="3101" max="3101" width="8" style="408" customWidth="1"/>
    <col min="3102" max="3102" width="7.109375" style="408" customWidth="1"/>
    <col min="3103" max="3103" width="8.88671875" style="408" customWidth="1"/>
    <col min="3104" max="3104" width="7.88671875" style="408" customWidth="1"/>
    <col min="3105" max="3105" width="7.6640625" style="408" customWidth="1"/>
    <col min="3106" max="3108" width="7.109375" style="408" customWidth="1"/>
    <col min="3109" max="3110" width="9.33203125" style="408" bestFit="1" customWidth="1"/>
    <col min="3111" max="3113" width="7.109375" style="408" customWidth="1"/>
    <col min="3114" max="3114" width="6.77734375" style="408" customWidth="1"/>
    <col min="3115" max="3117" width="7.109375" style="408" customWidth="1"/>
    <col min="3118" max="3118" width="0" style="408" hidden="1" customWidth="1"/>
    <col min="3119" max="3122" width="7.109375" style="408" customWidth="1"/>
    <col min="3123" max="3124" width="0" style="408" hidden="1" customWidth="1"/>
    <col min="3125" max="3128" width="7.109375" style="408" customWidth="1"/>
    <col min="3129" max="3129" width="9.109375" style="408" customWidth="1"/>
    <col min="3130" max="3131" width="7.109375" style="408" customWidth="1"/>
    <col min="3132" max="3132" width="6.21875" style="408" customWidth="1"/>
    <col min="3133" max="3133" width="0" style="408" hidden="1" customWidth="1"/>
    <col min="3134" max="3134" width="7.109375" style="408" customWidth="1"/>
    <col min="3135" max="3135" width="8.77734375" style="408" customWidth="1"/>
    <col min="3136" max="3136" width="9.33203125" style="408" bestFit="1" customWidth="1"/>
    <col min="3137" max="3137" width="6.21875" style="408" customWidth="1"/>
    <col min="3138" max="3138" width="10.44140625" style="408" customWidth="1"/>
    <col min="3139" max="3141" width="0" style="408" hidden="1" customWidth="1"/>
    <col min="3142" max="3142" width="11" style="408" customWidth="1"/>
    <col min="3143" max="3143" width="9.5546875" style="408" customWidth="1"/>
    <col min="3144" max="3144" width="10.77734375" style="408" customWidth="1"/>
    <col min="3145" max="3298" width="10" style="408" customWidth="1"/>
    <col min="3299" max="3299" width="6.109375" style="408" customWidth="1"/>
    <col min="3300" max="3300" width="28.33203125" style="408" customWidth="1"/>
    <col min="3301" max="3301" width="5.77734375" style="408" customWidth="1"/>
    <col min="3302" max="3302" width="10.21875" style="408" customWidth="1"/>
    <col min="3303" max="3303" width="9.6640625" style="408" customWidth="1"/>
    <col min="3304" max="3305" width="8.5546875" style="408" bestFit="1" customWidth="1"/>
    <col min="3306" max="3306" width="8.5546875" style="408" customWidth="1"/>
    <col min="3307" max="3308" width="8.5546875" style="408" bestFit="1" customWidth="1"/>
    <col min="3309" max="3309" width="5.109375" style="408" bestFit="1" customWidth="1"/>
    <col min="3310" max="3310" width="4.88671875" style="408" bestFit="1" customWidth="1"/>
    <col min="3311" max="3311" width="7.21875" style="408" bestFit="1" customWidth="1"/>
    <col min="3312" max="3312" width="5.6640625" style="408" bestFit="1" customWidth="1"/>
    <col min="3313" max="3314" width="7.21875" style="408" bestFit="1" customWidth="1"/>
    <col min="3315" max="3315" width="5.109375" style="408" bestFit="1" customWidth="1"/>
    <col min="3316" max="3316" width="7.21875" style="408" bestFit="1" customWidth="1"/>
    <col min="3317" max="3317" width="5" style="408" bestFit="1" customWidth="1"/>
    <col min="3318" max="3318" width="7.21875" style="408" bestFit="1" customWidth="1"/>
    <col min="3319" max="3319" width="4.88671875" style="408" bestFit="1" customWidth="1"/>
    <col min="3320" max="3320" width="4.6640625" style="408" bestFit="1" customWidth="1"/>
    <col min="3321" max="3321" width="5" style="408" bestFit="1" customWidth="1"/>
    <col min="3322" max="3322" width="4.88671875" style="408" bestFit="1" customWidth="1"/>
    <col min="3323" max="3323" width="4.5546875" style="408" bestFit="1" customWidth="1"/>
    <col min="3324" max="3324" width="4.88671875" style="408" bestFit="1" customWidth="1"/>
    <col min="3325" max="3329" width="7.33203125" style="408"/>
    <col min="3330" max="3330" width="5.21875" style="408" customWidth="1"/>
    <col min="3331" max="3331" width="27.88671875" style="408" customWidth="1"/>
    <col min="3332" max="3332" width="5.77734375" style="408" customWidth="1"/>
    <col min="3333" max="3333" width="11.109375" style="408" customWidth="1"/>
    <col min="3334" max="3334" width="9.88671875" style="408" customWidth="1"/>
    <col min="3335" max="3336" width="9.33203125" style="408" bestFit="1" customWidth="1"/>
    <col min="3337" max="3338" width="0" style="408" hidden="1" customWidth="1"/>
    <col min="3339" max="3339" width="9" style="408" customWidth="1"/>
    <col min="3340" max="3340" width="9.33203125" style="408" customWidth="1"/>
    <col min="3341" max="3341" width="10.109375" style="408" customWidth="1"/>
    <col min="3342" max="3348" width="0" style="408" hidden="1" customWidth="1"/>
    <col min="3349" max="3349" width="10.109375" style="408" customWidth="1"/>
    <col min="3350" max="3350" width="10" style="408" customWidth="1"/>
    <col min="3351" max="3352" width="0" style="408" hidden="1" customWidth="1"/>
    <col min="3353" max="3353" width="8.5546875" style="408" customWidth="1"/>
    <col min="3354" max="3354" width="0" style="408" hidden="1" customWidth="1"/>
    <col min="3355" max="3355" width="8" style="408" customWidth="1"/>
    <col min="3356" max="3356" width="9.109375" style="408" customWidth="1"/>
    <col min="3357" max="3357" width="8" style="408" customWidth="1"/>
    <col min="3358" max="3358" width="7.109375" style="408" customWidth="1"/>
    <col min="3359" max="3359" width="8.88671875" style="408" customWidth="1"/>
    <col min="3360" max="3360" width="7.88671875" style="408" customWidth="1"/>
    <col min="3361" max="3361" width="7.6640625" style="408" customWidth="1"/>
    <col min="3362" max="3364" width="7.109375" style="408" customWidth="1"/>
    <col min="3365" max="3366" width="9.33203125" style="408" bestFit="1" customWidth="1"/>
    <col min="3367" max="3369" width="7.109375" style="408" customWidth="1"/>
    <col min="3370" max="3370" width="6.77734375" style="408" customWidth="1"/>
    <col min="3371" max="3373" width="7.109375" style="408" customWidth="1"/>
    <col min="3374" max="3374" width="0" style="408" hidden="1" customWidth="1"/>
    <col min="3375" max="3378" width="7.109375" style="408" customWidth="1"/>
    <col min="3379" max="3380" width="0" style="408" hidden="1" customWidth="1"/>
    <col min="3381" max="3384" width="7.109375" style="408" customWidth="1"/>
    <col min="3385" max="3385" width="9.109375" style="408" customWidth="1"/>
    <col min="3386" max="3387" width="7.109375" style="408" customWidth="1"/>
    <col min="3388" max="3388" width="6.21875" style="408" customWidth="1"/>
    <col min="3389" max="3389" width="0" style="408" hidden="1" customWidth="1"/>
    <col min="3390" max="3390" width="7.109375" style="408" customWidth="1"/>
    <col min="3391" max="3391" width="8.77734375" style="408" customWidth="1"/>
    <col min="3392" max="3392" width="9.33203125" style="408" bestFit="1" customWidth="1"/>
    <col min="3393" max="3393" width="6.21875" style="408" customWidth="1"/>
    <col min="3394" max="3394" width="10.44140625" style="408" customWidth="1"/>
    <col min="3395" max="3397" width="0" style="408" hidden="1" customWidth="1"/>
    <col min="3398" max="3398" width="11" style="408" customWidth="1"/>
    <col min="3399" max="3399" width="9.5546875" style="408" customWidth="1"/>
    <col min="3400" max="3400" width="10.77734375" style="408" customWidth="1"/>
    <col min="3401" max="3554" width="10" style="408" customWidth="1"/>
    <col min="3555" max="3555" width="6.109375" style="408" customWidth="1"/>
    <col min="3556" max="3556" width="28.33203125" style="408" customWidth="1"/>
    <col min="3557" max="3557" width="5.77734375" style="408" customWidth="1"/>
    <col min="3558" max="3558" width="10.21875" style="408" customWidth="1"/>
    <col min="3559" max="3559" width="9.6640625" style="408" customWidth="1"/>
    <col min="3560" max="3561" width="8.5546875" style="408" bestFit="1" customWidth="1"/>
    <col min="3562" max="3562" width="8.5546875" style="408" customWidth="1"/>
    <col min="3563" max="3564" width="8.5546875" style="408" bestFit="1" customWidth="1"/>
    <col min="3565" max="3565" width="5.109375" style="408" bestFit="1" customWidth="1"/>
    <col min="3566" max="3566" width="4.88671875" style="408" bestFit="1" customWidth="1"/>
    <col min="3567" max="3567" width="7.21875" style="408" bestFit="1" customWidth="1"/>
    <col min="3568" max="3568" width="5.6640625" style="408" bestFit="1" customWidth="1"/>
    <col min="3569" max="3570" width="7.21875" style="408" bestFit="1" customWidth="1"/>
    <col min="3571" max="3571" width="5.109375" style="408" bestFit="1" customWidth="1"/>
    <col min="3572" max="3572" width="7.21875" style="408" bestFit="1" customWidth="1"/>
    <col min="3573" max="3573" width="5" style="408" bestFit="1" customWidth="1"/>
    <col min="3574" max="3574" width="7.21875" style="408" bestFit="1" customWidth="1"/>
    <col min="3575" max="3575" width="4.88671875" style="408" bestFit="1" customWidth="1"/>
    <col min="3576" max="3576" width="4.6640625" style="408" bestFit="1" customWidth="1"/>
    <col min="3577" max="3577" width="5" style="408" bestFit="1" customWidth="1"/>
    <col min="3578" max="3578" width="4.88671875" style="408" bestFit="1" customWidth="1"/>
    <col min="3579" max="3579" width="4.5546875" style="408" bestFit="1" customWidth="1"/>
    <col min="3580" max="3580" width="4.88671875" style="408" bestFit="1" customWidth="1"/>
    <col min="3581" max="3585" width="7.33203125" style="408"/>
    <col min="3586" max="3586" width="5.21875" style="408" customWidth="1"/>
    <col min="3587" max="3587" width="27.88671875" style="408" customWidth="1"/>
    <col min="3588" max="3588" width="5.77734375" style="408" customWidth="1"/>
    <col min="3589" max="3589" width="11.109375" style="408" customWidth="1"/>
    <col min="3590" max="3590" width="9.88671875" style="408" customWidth="1"/>
    <col min="3591" max="3592" width="9.33203125" style="408" bestFit="1" customWidth="1"/>
    <col min="3593" max="3594" width="0" style="408" hidden="1" customWidth="1"/>
    <col min="3595" max="3595" width="9" style="408" customWidth="1"/>
    <col min="3596" max="3596" width="9.33203125" style="408" customWidth="1"/>
    <col min="3597" max="3597" width="10.109375" style="408" customWidth="1"/>
    <col min="3598" max="3604" width="0" style="408" hidden="1" customWidth="1"/>
    <col min="3605" max="3605" width="10.109375" style="408" customWidth="1"/>
    <col min="3606" max="3606" width="10" style="408" customWidth="1"/>
    <col min="3607" max="3608" width="0" style="408" hidden="1" customWidth="1"/>
    <col min="3609" max="3609" width="8.5546875" style="408" customWidth="1"/>
    <col min="3610" max="3610" width="0" style="408" hidden="1" customWidth="1"/>
    <col min="3611" max="3611" width="8" style="408" customWidth="1"/>
    <col min="3612" max="3612" width="9.109375" style="408" customWidth="1"/>
    <col min="3613" max="3613" width="8" style="408" customWidth="1"/>
    <col min="3614" max="3614" width="7.109375" style="408" customWidth="1"/>
    <col min="3615" max="3615" width="8.88671875" style="408" customWidth="1"/>
    <col min="3616" max="3616" width="7.88671875" style="408" customWidth="1"/>
    <col min="3617" max="3617" width="7.6640625" style="408" customWidth="1"/>
    <col min="3618" max="3620" width="7.109375" style="408" customWidth="1"/>
    <col min="3621" max="3622" width="9.33203125" style="408" bestFit="1" customWidth="1"/>
    <col min="3623" max="3625" width="7.109375" style="408" customWidth="1"/>
    <col min="3626" max="3626" width="6.77734375" style="408" customWidth="1"/>
    <col min="3627" max="3629" width="7.109375" style="408" customWidth="1"/>
    <col min="3630" max="3630" width="0" style="408" hidden="1" customWidth="1"/>
    <col min="3631" max="3634" width="7.109375" style="408" customWidth="1"/>
    <col min="3635" max="3636" width="0" style="408" hidden="1" customWidth="1"/>
    <col min="3637" max="3640" width="7.109375" style="408" customWidth="1"/>
    <col min="3641" max="3641" width="9.109375" style="408" customWidth="1"/>
    <col min="3642" max="3643" width="7.109375" style="408" customWidth="1"/>
    <col min="3644" max="3644" width="6.21875" style="408" customWidth="1"/>
    <col min="3645" max="3645" width="0" style="408" hidden="1" customWidth="1"/>
    <col min="3646" max="3646" width="7.109375" style="408" customWidth="1"/>
    <col min="3647" max="3647" width="8.77734375" style="408" customWidth="1"/>
    <col min="3648" max="3648" width="9.33203125" style="408" bestFit="1" customWidth="1"/>
    <col min="3649" max="3649" width="6.21875" style="408" customWidth="1"/>
    <col min="3650" max="3650" width="10.44140625" style="408" customWidth="1"/>
    <col min="3651" max="3653" width="0" style="408" hidden="1" customWidth="1"/>
    <col min="3654" max="3654" width="11" style="408" customWidth="1"/>
    <col min="3655" max="3655" width="9.5546875" style="408" customWidth="1"/>
    <col min="3656" max="3656" width="10.77734375" style="408" customWidth="1"/>
    <col min="3657" max="3810" width="10" style="408" customWidth="1"/>
    <col min="3811" max="3811" width="6.109375" style="408" customWidth="1"/>
    <col min="3812" max="3812" width="28.33203125" style="408" customWidth="1"/>
    <col min="3813" max="3813" width="5.77734375" style="408" customWidth="1"/>
    <col min="3814" max="3814" width="10.21875" style="408" customWidth="1"/>
    <col min="3815" max="3815" width="9.6640625" style="408" customWidth="1"/>
    <col min="3816" max="3817" width="8.5546875" style="408" bestFit="1" customWidth="1"/>
    <col min="3818" max="3818" width="8.5546875" style="408" customWidth="1"/>
    <col min="3819" max="3820" width="8.5546875" style="408" bestFit="1" customWidth="1"/>
    <col min="3821" max="3821" width="5.109375" style="408" bestFit="1" customWidth="1"/>
    <col min="3822" max="3822" width="4.88671875" style="408" bestFit="1" customWidth="1"/>
    <col min="3823" max="3823" width="7.21875" style="408" bestFit="1" customWidth="1"/>
    <col min="3824" max="3824" width="5.6640625" style="408" bestFit="1" customWidth="1"/>
    <col min="3825" max="3826" width="7.21875" style="408" bestFit="1" customWidth="1"/>
    <col min="3827" max="3827" width="5.109375" style="408" bestFit="1" customWidth="1"/>
    <col min="3828" max="3828" width="7.21875" style="408" bestFit="1" customWidth="1"/>
    <col min="3829" max="3829" width="5" style="408" bestFit="1" customWidth="1"/>
    <col min="3830" max="3830" width="7.21875" style="408" bestFit="1" customWidth="1"/>
    <col min="3831" max="3831" width="4.88671875" style="408" bestFit="1" customWidth="1"/>
    <col min="3832" max="3832" width="4.6640625" style="408" bestFit="1" customWidth="1"/>
    <col min="3833" max="3833" width="5" style="408" bestFit="1" customWidth="1"/>
    <col min="3834" max="3834" width="4.88671875" style="408" bestFit="1" customWidth="1"/>
    <col min="3835" max="3835" width="4.5546875" style="408" bestFit="1" customWidth="1"/>
    <col min="3836" max="3836" width="4.88671875" style="408" bestFit="1" customWidth="1"/>
    <col min="3837" max="3841" width="7.33203125" style="408"/>
    <col min="3842" max="3842" width="5.21875" style="408" customWidth="1"/>
    <col min="3843" max="3843" width="27.88671875" style="408" customWidth="1"/>
    <col min="3844" max="3844" width="5.77734375" style="408" customWidth="1"/>
    <col min="3845" max="3845" width="11.109375" style="408" customWidth="1"/>
    <col min="3846" max="3846" width="9.88671875" style="408" customWidth="1"/>
    <col min="3847" max="3848" width="9.33203125" style="408" bestFit="1" customWidth="1"/>
    <col min="3849" max="3850" width="0" style="408" hidden="1" customWidth="1"/>
    <col min="3851" max="3851" width="9" style="408" customWidth="1"/>
    <col min="3852" max="3852" width="9.33203125" style="408" customWidth="1"/>
    <col min="3853" max="3853" width="10.109375" style="408" customWidth="1"/>
    <col min="3854" max="3860" width="0" style="408" hidden="1" customWidth="1"/>
    <col min="3861" max="3861" width="10.109375" style="408" customWidth="1"/>
    <col min="3862" max="3862" width="10" style="408" customWidth="1"/>
    <col min="3863" max="3864" width="0" style="408" hidden="1" customWidth="1"/>
    <col min="3865" max="3865" width="8.5546875" style="408" customWidth="1"/>
    <col min="3866" max="3866" width="0" style="408" hidden="1" customWidth="1"/>
    <col min="3867" max="3867" width="8" style="408" customWidth="1"/>
    <col min="3868" max="3868" width="9.109375" style="408" customWidth="1"/>
    <col min="3869" max="3869" width="8" style="408" customWidth="1"/>
    <col min="3870" max="3870" width="7.109375" style="408" customWidth="1"/>
    <col min="3871" max="3871" width="8.88671875" style="408" customWidth="1"/>
    <col min="3872" max="3872" width="7.88671875" style="408" customWidth="1"/>
    <col min="3873" max="3873" width="7.6640625" style="408" customWidth="1"/>
    <col min="3874" max="3876" width="7.109375" style="408" customWidth="1"/>
    <col min="3877" max="3878" width="9.33203125" style="408" bestFit="1" customWidth="1"/>
    <col min="3879" max="3881" width="7.109375" style="408" customWidth="1"/>
    <col min="3882" max="3882" width="6.77734375" style="408" customWidth="1"/>
    <col min="3883" max="3885" width="7.109375" style="408" customWidth="1"/>
    <col min="3886" max="3886" width="0" style="408" hidden="1" customWidth="1"/>
    <col min="3887" max="3890" width="7.109375" style="408" customWidth="1"/>
    <col min="3891" max="3892" width="0" style="408" hidden="1" customWidth="1"/>
    <col min="3893" max="3896" width="7.109375" style="408" customWidth="1"/>
    <col min="3897" max="3897" width="9.109375" style="408" customWidth="1"/>
    <col min="3898" max="3899" width="7.109375" style="408" customWidth="1"/>
    <col min="3900" max="3900" width="6.21875" style="408" customWidth="1"/>
    <col min="3901" max="3901" width="0" style="408" hidden="1" customWidth="1"/>
    <col min="3902" max="3902" width="7.109375" style="408" customWidth="1"/>
    <col min="3903" max="3903" width="8.77734375" style="408" customWidth="1"/>
    <col min="3904" max="3904" width="9.33203125" style="408" bestFit="1" customWidth="1"/>
    <col min="3905" max="3905" width="6.21875" style="408" customWidth="1"/>
    <col min="3906" max="3906" width="10.44140625" style="408" customWidth="1"/>
    <col min="3907" max="3909" width="0" style="408" hidden="1" customWidth="1"/>
    <col min="3910" max="3910" width="11" style="408" customWidth="1"/>
    <col min="3911" max="3911" width="9.5546875" style="408" customWidth="1"/>
    <col min="3912" max="3912" width="10.77734375" style="408" customWidth="1"/>
    <col min="3913" max="4066" width="10" style="408" customWidth="1"/>
    <col min="4067" max="4067" width="6.109375" style="408" customWidth="1"/>
    <col min="4068" max="4068" width="28.33203125" style="408" customWidth="1"/>
    <col min="4069" max="4069" width="5.77734375" style="408" customWidth="1"/>
    <col min="4070" max="4070" width="10.21875" style="408" customWidth="1"/>
    <col min="4071" max="4071" width="9.6640625" style="408" customWidth="1"/>
    <col min="4072" max="4073" width="8.5546875" style="408" bestFit="1" customWidth="1"/>
    <col min="4074" max="4074" width="8.5546875" style="408" customWidth="1"/>
    <col min="4075" max="4076" width="8.5546875" style="408" bestFit="1" customWidth="1"/>
    <col min="4077" max="4077" width="5.109375" style="408" bestFit="1" customWidth="1"/>
    <col min="4078" max="4078" width="4.88671875" style="408" bestFit="1" customWidth="1"/>
    <col min="4079" max="4079" width="7.21875" style="408" bestFit="1" customWidth="1"/>
    <col min="4080" max="4080" width="5.6640625" style="408" bestFit="1" customWidth="1"/>
    <col min="4081" max="4082" width="7.21875" style="408" bestFit="1" customWidth="1"/>
    <col min="4083" max="4083" width="5.109375" style="408" bestFit="1" customWidth="1"/>
    <col min="4084" max="4084" width="7.21875" style="408" bestFit="1" customWidth="1"/>
    <col min="4085" max="4085" width="5" style="408" bestFit="1" customWidth="1"/>
    <col min="4086" max="4086" width="7.21875" style="408" bestFit="1" customWidth="1"/>
    <col min="4087" max="4087" width="4.88671875" style="408" bestFit="1" customWidth="1"/>
    <col min="4088" max="4088" width="4.6640625" style="408" bestFit="1" customWidth="1"/>
    <col min="4089" max="4089" width="5" style="408" bestFit="1" customWidth="1"/>
    <col min="4090" max="4090" width="4.88671875" style="408" bestFit="1" customWidth="1"/>
    <col min="4091" max="4091" width="4.5546875" style="408" bestFit="1" customWidth="1"/>
    <col min="4092" max="4092" width="4.88671875" style="408" bestFit="1" customWidth="1"/>
    <col min="4093" max="4097" width="7.33203125" style="408"/>
    <col min="4098" max="4098" width="5.21875" style="408" customWidth="1"/>
    <col min="4099" max="4099" width="27.88671875" style="408" customWidth="1"/>
    <col min="4100" max="4100" width="5.77734375" style="408" customWidth="1"/>
    <col min="4101" max="4101" width="11.109375" style="408" customWidth="1"/>
    <col min="4102" max="4102" width="9.88671875" style="408" customWidth="1"/>
    <col min="4103" max="4104" width="9.33203125" style="408" bestFit="1" customWidth="1"/>
    <col min="4105" max="4106" width="0" style="408" hidden="1" customWidth="1"/>
    <col min="4107" max="4107" width="9" style="408" customWidth="1"/>
    <col min="4108" max="4108" width="9.33203125" style="408" customWidth="1"/>
    <col min="4109" max="4109" width="10.109375" style="408" customWidth="1"/>
    <col min="4110" max="4116" width="0" style="408" hidden="1" customWidth="1"/>
    <col min="4117" max="4117" width="10.109375" style="408" customWidth="1"/>
    <col min="4118" max="4118" width="10" style="408" customWidth="1"/>
    <col min="4119" max="4120" width="0" style="408" hidden="1" customWidth="1"/>
    <col min="4121" max="4121" width="8.5546875" style="408" customWidth="1"/>
    <col min="4122" max="4122" width="0" style="408" hidden="1" customWidth="1"/>
    <col min="4123" max="4123" width="8" style="408" customWidth="1"/>
    <col min="4124" max="4124" width="9.109375" style="408" customWidth="1"/>
    <col min="4125" max="4125" width="8" style="408" customWidth="1"/>
    <col min="4126" max="4126" width="7.109375" style="408" customWidth="1"/>
    <col min="4127" max="4127" width="8.88671875" style="408" customWidth="1"/>
    <col min="4128" max="4128" width="7.88671875" style="408" customWidth="1"/>
    <col min="4129" max="4129" width="7.6640625" style="408" customWidth="1"/>
    <col min="4130" max="4132" width="7.109375" style="408" customWidth="1"/>
    <col min="4133" max="4134" width="9.33203125" style="408" bestFit="1" customWidth="1"/>
    <col min="4135" max="4137" width="7.109375" style="408" customWidth="1"/>
    <col min="4138" max="4138" width="6.77734375" style="408" customWidth="1"/>
    <col min="4139" max="4141" width="7.109375" style="408" customWidth="1"/>
    <col min="4142" max="4142" width="0" style="408" hidden="1" customWidth="1"/>
    <col min="4143" max="4146" width="7.109375" style="408" customWidth="1"/>
    <col min="4147" max="4148" width="0" style="408" hidden="1" customWidth="1"/>
    <col min="4149" max="4152" width="7.109375" style="408" customWidth="1"/>
    <col min="4153" max="4153" width="9.109375" style="408" customWidth="1"/>
    <col min="4154" max="4155" width="7.109375" style="408" customWidth="1"/>
    <col min="4156" max="4156" width="6.21875" style="408" customWidth="1"/>
    <col min="4157" max="4157" width="0" style="408" hidden="1" customWidth="1"/>
    <col min="4158" max="4158" width="7.109375" style="408" customWidth="1"/>
    <col min="4159" max="4159" width="8.77734375" style="408" customWidth="1"/>
    <col min="4160" max="4160" width="9.33203125" style="408" bestFit="1" customWidth="1"/>
    <col min="4161" max="4161" width="6.21875" style="408" customWidth="1"/>
    <col min="4162" max="4162" width="10.44140625" style="408" customWidth="1"/>
    <col min="4163" max="4165" width="0" style="408" hidden="1" customWidth="1"/>
    <col min="4166" max="4166" width="11" style="408" customWidth="1"/>
    <col min="4167" max="4167" width="9.5546875" style="408" customWidth="1"/>
    <col min="4168" max="4168" width="10.77734375" style="408" customWidth="1"/>
    <col min="4169" max="4322" width="10" style="408" customWidth="1"/>
    <col min="4323" max="4323" width="6.109375" style="408" customWidth="1"/>
    <col min="4324" max="4324" width="28.33203125" style="408" customWidth="1"/>
    <col min="4325" max="4325" width="5.77734375" style="408" customWidth="1"/>
    <col min="4326" max="4326" width="10.21875" style="408" customWidth="1"/>
    <col min="4327" max="4327" width="9.6640625" style="408" customWidth="1"/>
    <col min="4328" max="4329" width="8.5546875" style="408" bestFit="1" customWidth="1"/>
    <col min="4330" max="4330" width="8.5546875" style="408" customWidth="1"/>
    <col min="4331" max="4332" width="8.5546875" style="408" bestFit="1" customWidth="1"/>
    <col min="4333" max="4333" width="5.109375" style="408" bestFit="1" customWidth="1"/>
    <col min="4334" max="4334" width="4.88671875" style="408" bestFit="1" customWidth="1"/>
    <col min="4335" max="4335" width="7.21875" style="408" bestFit="1" customWidth="1"/>
    <col min="4336" max="4336" width="5.6640625" style="408" bestFit="1" customWidth="1"/>
    <col min="4337" max="4338" width="7.21875" style="408" bestFit="1" customWidth="1"/>
    <col min="4339" max="4339" width="5.109375" style="408" bestFit="1" customWidth="1"/>
    <col min="4340" max="4340" width="7.21875" style="408" bestFit="1" customWidth="1"/>
    <col min="4341" max="4341" width="5" style="408" bestFit="1" customWidth="1"/>
    <col min="4342" max="4342" width="7.21875" style="408" bestFit="1" customWidth="1"/>
    <col min="4343" max="4343" width="4.88671875" style="408" bestFit="1" customWidth="1"/>
    <col min="4344" max="4344" width="4.6640625" style="408" bestFit="1" customWidth="1"/>
    <col min="4345" max="4345" width="5" style="408" bestFit="1" customWidth="1"/>
    <col min="4346" max="4346" width="4.88671875" style="408" bestFit="1" customWidth="1"/>
    <col min="4347" max="4347" width="4.5546875" style="408" bestFit="1" customWidth="1"/>
    <col min="4348" max="4348" width="4.88671875" style="408" bestFit="1" customWidth="1"/>
    <col min="4349" max="4353" width="7.33203125" style="408"/>
    <col min="4354" max="4354" width="5.21875" style="408" customWidth="1"/>
    <col min="4355" max="4355" width="27.88671875" style="408" customWidth="1"/>
    <col min="4356" max="4356" width="5.77734375" style="408" customWidth="1"/>
    <col min="4357" max="4357" width="11.109375" style="408" customWidth="1"/>
    <col min="4358" max="4358" width="9.88671875" style="408" customWidth="1"/>
    <col min="4359" max="4360" width="9.33203125" style="408" bestFit="1" customWidth="1"/>
    <col min="4361" max="4362" width="0" style="408" hidden="1" customWidth="1"/>
    <col min="4363" max="4363" width="9" style="408" customWidth="1"/>
    <col min="4364" max="4364" width="9.33203125" style="408" customWidth="1"/>
    <col min="4365" max="4365" width="10.109375" style="408" customWidth="1"/>
    <col min="4366" max="4372" width="0" style="408" hidden="1" customWidth="1"/>
    <col min="4373" max="4373" width="10.109375" style="408" customWidth="1"/>
    <col min="4374" max="4374" width="10" style="408" customWidth="1"/>
    <col min="4375" max="4376" width="0" style="408" hidden="1" customWidth="1"/>
    <col min="4377" max="4377" width="8.5546875" style="408" customWidth="1"/>
    <col min="4378" max="4378" width="0" style="408" hidden="1" customWidth="1"/>
    <col min="4379" max="4379" width="8" style="408" customWidth="1"/>
    <col min="4380" max="4380" width="9.109375" style="408" customWidth="1"/>
    <col min="4381" max="4381" width="8" style="408" customWidth="1"/>
    <col min="4382" max="4382" width="7.109375" style="408" customWidth="1"/>
    <col min="4383" max="4383" width="8.88671875" style="408" customWidth="1"/>
    <col min="4384" max="4384" width="7.88671875" style="408" customWidth="1"/>
    <col min="4385" max="4385" width="7.6640625" style="408" customWidth="1"/>
    <col min="4386" max="4388" width="7.109375" style="408" customWidth="1"/>
    <col min="4389" max="4390" width="9.33203125" style="408" bestFit="1" customWidth="1"/>
    <col min="4391" max="4393" width="7.109375" style="408" customWidth="1"/>
    <col min="4394" max="4394" width="6.77734375" style="408" customWidth="1"/>
    <col min="4395" max="4397" width="7.109375" style="408" customWidth="1"/>
    <col min="4398" max="4398" width="0" style="408" hidden="1" customWidth="1"/>
    <col min="4399" max="4402" width="7.109375" style="408" customWidth="1"/>
    <col min="4403" max="4404" width="0" style="408" hidden="1" customWidth="1"/>
    <col min="4405" max="4408" width="7.109375" style="408" customWidth="1"/>
    <col min="4409" max="4409" width="9.109375" style="408" customWidth="1"/>
    <col min="4410" max="4411" width="7.109375" style="408" customWidth="1"/>
    <col min="4412" max="4412" width="6.21875" style="408" customWidth="1"/>
    <col min="4413" max="4413" width="0" style="408" hidden="1" customWidth="1"/>
    <col min="4414" max="4414" width="7.109375" style="408" customWidth="1"/>
    <col min="4415" max="4415" width="8.77734375" style="408" customWidth="1"/>
    <col min="4416" max="4416" width="9.33203125" style="408" bestFit="1" customWidth="1"/>
    <col min="4417" max="4417" width="6.21875" style="408" customWidth="1"/>
    <col min="4418" max="4418" width="10.44140625" style="408" customWidth="1"/>
    <col min="4419" max="4421" width="0" style="408" hidden="1" customWidth="1"/>
    <col min="4422" max="4422" width="11" style="408" customWidth="1"/>
    <col min="4423" max="4423" width="9.5546875" style="408" customWidth="1"/>
    <col min="4424" max="4424" width="10.77734375" style="408" customWidth="1"/>
    <col min="4425" max="4578" width="10" style="408" customWidth="1"/>
    <col min="4579" max="4579" width="6.109375" style="408" customWidth="1"/>
    <col min="4580" max="4580" width="28.33203125" style="408" customWidth="1"/>
    <col min="4581" max="4581" width="5.77734375" style="408" customWidth="1"/>
    <col min="4582" max="4582" width="10.21875" style="408" customWidth="1"/>
    <col min="4583" max="4583" width="9.6640625" style="408" customWidth="1"/>
    <col min="4584" max="4585" width="8.5546875" style="408" bestFit="1" customWidth="1"/>
    <col min="4586" max="4586" width="8.5546875" style="408" customWidth="1"/>
    <col min="4587" max="4588" width="8.5546875" style="408" bestFit="1" customWidth="1"/>
    <col min="4589" max="4589" width="5.109375" style="408" bestFit="1" customWidth="1"/>
    <col min="4590" max="4590" width="4.88671875" style="408" bestFit="1" customWidth="1"/>
    <col min="4591" max="4591" width="7.21875" style="408" bestFit="1" customWidth="1"/>
    <col min="4592" max="4592" width="5.6640625" style="408" bestFit="1" customWidth="1"/>
    <col min="4593" max="4594" width="7.21875" style="408" bestFit="1" customWidth="1"/>
    <col min="4595" max="4595" width="5.109375" style="408" bestFit="1" customWidth="1"/>
    <col min="4596" max="4596" width="7.21875" style="408" bestFit="1" customWidth="1"/>
    <col min="4597" max="4597" width="5" style="408" bestFit="1" customWidth="1"/>
    <col min="4598" max="4598" width="7.21875" style="408" bestFit="1" customWidth="1"/>
    <col min="4599" max="4599" width="4.88671875" style="408" bestFit="1" customWidth="1"/>
    <col min="4600" max="4600" width="4.6640625" style="408" bestFit="1" customWidth="1"/>
    <col min="4601" max="4601" width="5" style="408" bestFit="1" customWidth="1"/>
    <col min="4602" max="4602" width="4.88671875" style="408" bestFit="1" customWidth="1"/>
    <col min="4603" max="4603" width="4.5546875" style="408" bestFit="1" customWidth="1"/>
    <col min="4604" max="4604" width="4.88671875" style="408" bestFit="1" customWidth="1"/>
    <col min="4605" max="4609" width="7.33203125" style="408"/>
    <col min="4610" max="4610" width="5.21875" style="408" customWidth="1"/>
    <col min="4611" max="4611" width="27.88671875" style="408" customWidth="1"/>
    <col min="4612" max="4612" width="5.77734375" style="408" customWidth="1"/>
    <col min="4613" max="4613" width="11.109375" style="408" customWidth="1"/>
    <col min="4614" max="4614" width="9.88671875" style="408" customWidth="1"/>
    <col min="4615" max="4616" width="9.33203125" style="408" bestFit="1" customWidth="1"/>
    <col min="4617" max="4618" width="0" style="408" hidden="1" customWidth="1"/>
    <col min="4619" max="4619" width="9" style="408" customWidth="1"/>
    <col min="4620" max="4620" width="9.33203125" style="408" customWidth="1"/>
    <col min="4621" max="4621" width="10.109375" style="408" customWidth="1"/>
    <col min="4622" max="4628" width="0" style="408" hidden="1" customWidth="1"/>
    <col min="4629" max="4629" width="10.109375" style="408" customWidth="1"/>
    <col min="4630" max="4630" width="10" style="408" customWidth="1"/>
    <col min="4631" max="4632" width="0" style="408" hidden="1" customWidth="1"/>
    <col min="4633" max="4633" width="8.5546875" style="408" customWidth="1"/>
    <col min="4634" max="4634" width="0" style="408" hidden="1" customWidth="1"/>
    <col min="4635" max="4635" width="8" style="408" customWidth="1"/>
    <col min="4636" max="4636" width="9.109375" style="408" customWidth="1"/>
    <col min="4637" max="4637" width="8" style="408" customWidth="1"/>
    <col min="4638" max="4638" width="7.109375" style="408" customWidth="1"/>
    <col min="4639" max="4639" width="8.88671875" style="408" customWidth="1"/>
    <col min="4640" max="4640" width="7.88671875" style="408" customWidth="1"/>
    <col min="4641" max="4641" width="7.6640625" style="408" customWidth="1"/>
    <col min="4642" max="4644" width="7.109375" style="408" customWidth="1"/>
    <col min="4645" max="4646" width="9.33203125" style="408" bestFit="1" customWidth="1"/>
    <col min="4647" max="4649" width="7.109375" style="408" customWidth="1"/>
    <col min="4650" max="4650" width="6.77734375" style="408" customWidth="1"/>
    <col min="4651" max="4653" width="7.109375" style="408" customWidth="1"/>
    <col min="4654" max="4654" width="0" style="408" hidden="1" customWidth="1"/>
    <col min="4655" max="4658" width="7.109375" style="408" customWidth="1"/>
    <col min="4659" max="4660" width="0" style="408" hidden="1" customWidth="1"/>
    <col min="4661" max="4664" width="7.109375" style="408" customWidth="1"/>
    <col min="4665" max="4665" width="9.109375" style="408" customWidth="1"/>
    <col min="4666" max="4667" width="7.109375" style="408" customWidth="1"/>
    <col min="4668" max="4668" width="6.21875" style="408" customWidth="1"/>
    <col min="4669" max="4669" width="0" style="408" hidden="1" customWidth="1"/>
    <col min="4670" max="4670" width="7.109375" style="408" customWidth="1"/>
    <col min="4671" max="4671" width="8.77734375" style="408" customWidth="1"/>
    <col min="4672" max="4672" width="9.33203125" style="408" bestFit="1" customWidth="1"/>
    <col min="4673" max="4673" width="6.21875" style="408" customWidth="1"/>
    <col min="4674" max="4674" width="10.44140625" style="408" customWidth="1"/>
    <col min="4675" max="4677" width="0" style="408" hidden="1" customWidth="1"/>
    <col min="4678" max="4678" width="11" style="408" customWidth="1"/>
    <col min="4679" max="4679" width="9.5546875" style="408" customWidth="1"/>
    <col min="4680" max="4680" width="10.77734375" style="408" customWidth="1"/>
    <col min="4681" max="4834" width="10" style="408" customWidth="1"/>
    <col min="4835" max="4835" width="6.109375" style="408" customWidth="1"/>
    <col min="4836" max="4836" width="28.33203125" style="408" customWidth="1"/>
    <col min="4837" max="4837" width="5.77734375" style="408" customWidth="1"/>
    <col min="4838" max="4838" width="10.21875" style="408" customWidth="1"/>
    <col min="4839" max="4839" width="9.6640625" style="408" customWidth="1"/>
    <col min="4840" max="4841" width="8.5546875" style="408" bestFit="1" customWidth="1"/>
    <col min="4842" max="4842" width="8.5546875" style="408" customWidth="1"/>
    <col min="4843" max="4844" width="8.5546875" style="408" bestFit="1" customWidth="1"/>
    <col min="4845" max="4845" width="5.109375" style="408" bestFit="1" customWidth="1"/>
    <col min="4846" max="4846" width="4.88671875" style="408" bestFit="1" customWidth="1"/>
    <col min="4847" max="4847" width="7.21875" style="408" bestFit="1" customWidth="1"/>
    <col min="4848" max="4848" width="5.6640625" style="408" bestFit="1" customWidth="1"/>
    <col min="4849" max="4850" width="7.21875" style="408" bestFit="1" customWidth="1"/>
    <col min="4851" max="4851" width="5.109375" style="408" bestFit="1" customWidth="1"/>
    <col min="4852" max="4852" width="7.21875" style="408" bestFit="1" customWidth="1"/>
    <col min="4853" max="4853" width="5" style="408" bestFit="1" customWidth="1"/>
    <col min="4854" max="4854" width="7.21875" style="408" bestFit="1" customWidth="1"/>
    <col min="4855" max="4855" width="4.88671875" style="408" bestFit="1" customWidth="1"/>
    <col min="4856" max="4856" width="4.6640625" style="408" bestFit="1" customWidth="1"/>
    <col min="4857" max="4857" width="5" style="408" bestFit="1" customWidth="1"/>
    <col min="4858" max="4858" width="4.88671875" style="408" bestFit="1" customWidth="1"/>
    <col min="4859" max="4859" width="4.5546875" style="408" bestFit="1" customWidth="1"/>
    <col min="4860" max="4860" width="4.88671875" style="408" bestFit="1" customWidth="1"/>
    <col min="4861" max="4865" width="7.33203125" style="408"/>
    <col min="4866" max="4866" width="5.21875" style="408" customWidth="1"/>
    <col min="4867" max="4867" width="27.88671875" style="408" customWidth="1"/>
    <col min="4868" max="4868" width="5.77734375" style="408" customWidth="1"/>
    <col min="4869" max="4869" width="11.109375" style="408" customWidth="1"/>
    <col min="4870" max="4870" width="9.88671875" style="408" customWidth="1"/>
    <col min="4871" max="4872" width="9.33203125" style="408" bestFit="1" customWidth="1"/>
    <col min="4873" max="4874" width="0" style="408" hidden="1" customWidth="1"/>
    <col min="4875" max="4875" width="9" style="408" customWidth="1"/>
    <col min="4876" max="4876" width="9.33203125" style="408" customWidth="1"/>
    <col min="4877" max="4877" width="10.109375" style="408" customWidth="1"/>
    <col min="4878" max="4884" width="0" style="408" hidden="1" customWidth="1"/>
    <col min="4885" max="4885" width="10.109375" style="408" customWidth="1"/>
    <col min="4886" max="4886" width="10" style="408" customWidth="1"/>
    <col min="4887" max="4888" width="0" style="408" hidden="1" customWidth="1"/>
    <col min="4889" max="4889" width="8.5546875" style="408" customWidth="1"/>
    <col min="4890" max="4890" width="0" style="408" hidden="1" customWidth="1"/>
    <col min="4891" max="4891" width="8" style="408" customWidth="1"/>
    <col min="4892" max="4892" width="9.109375" style="408" customWidth="1"/>
    <col min="4893" max="4893" width="8" style="408" customWidth="1"/>
    <col min="4894" max="4894" width="7.109375" style="408" customWidth="1"/>
    <col min="4895" max="4895" width="8.88671875" style="408" customWidth="1"/>
    <col min="4896" max="4896" width="7.88671875" style="408" customWidth="1"/>
    <col min="4897" max="4897" width="7.6640625" style="408" customWidth="1"/>
    <col min="4898" max="4900" width="7.109375" style="408" customWidth="1"/>
    <col min="4901" max="4902" width="9.33203125" style="408" bestFit="1" customWidth="1"/>
    <col min="4903" max="4905" width="7.109375" style="408" customWidth="1"/>
    <col min="4906" max="4906" width="6.77734375" style="408" customWidth="1"/>
    <col min="4907" max="4909" width="7.109375" style="408" customWidth="1"/>
    <col min="4910" max="4910" width="0" style="408" hidden="1" customWidth="1"/>
    <col min="4911" max="4914" width="7.109375" style="408" customWidth="1"/>
    <col min="4915" max="4916" width="0" style="408" hidden="1" customWidth="1"/>
    <col min="4917" max="4920" width="7.109375" style="408" customWidth="1"/>
    <col min="4921" max="4921" width="9.109375" style="408" customWidth="1"/>
    <col min="4922" max="4923" width="7.109375" style="408" customWidth="1"/>
    <col min="4924" max="4924" width="6.21875" style="408" customWidth="1"/>
    <col min="4925" max="4925" width="0" style="408" hidden="1" customWidth="1"/>
    <col min="4926" max="4926" width="7.109375" style="408" customWidth="1"/>
    <col min="4927" max="4927" width="8.77734375" style="408" customWidth="1"/>
    <col min="4928" max="4928" width="9.33203125" style="408" bestFit="1" customWidth="1"/>
    <col min="4929" max="4929" width="6.21875" style="408" customWidth="1"/>
    <col min="4930" max="4930" width="10.44140625" style="408" customWidth="1"/>
    <col min="4931" max="4933" width="0" style="408" hidden="1" customWidth="1"/>
    <col min="4934" max="4934" width="11" style="408" customWidth="1"/>
    <col min="4935" max="4935" width="9.5546875" style="408" customWidth="1"/>
    <col min="4936" max="4936" width="10.77734375" style="408" customWidth="1"/>
    <col min="4937" max="5090" width="10" style="408" customWidth="1"/>
    <col min="5091" max="5091" width="6.109375" style="408" customWidth="1"/>
    <col min="5092" max="5092" width="28.33203125" style="408" customWidth="1"/>
    <col min="5093" max="5093" width="5.77734375" style="408" customWidth="1"/>
    <col min="5094" max="5094" width="10.21875" style="408" customWidth="1"/>
    <col min="5095" max="5095" width="9.6640625" style="408" customWidth="1"/>
    <col min="5096" max="5097" width="8.5546875" style="408" bestFit="1" customWidth="1"/>
    <col min="5098" max="5098" width="8.5546875" style="408" customWidth="1"/>
    <col min="5099" max="5100" width="8.5546875" style="408" bestFit="1" customWidth="1"/>
    <col min="5101" max="5101" width="5.109375" style="408" bestFit="1" customWidth="1"/>
    <col min="5102" max="5102" width="4.88671875" style="408" bestFit="1" customWidth="1"/>
    <col min="5103" max="5103" width="7.21875" style="408" bestFit="1" customWidth="1"/>
    <col min="5104" max="5104" width="5.6640625" style="408" bestFit="1" customWidth="1"/>
    <col min="5105" max="5106" width="7.21875" style="408" bestFit="1" customWidth="1"/>
    <col min="5107" max="5107" width="5.109375" style="408" bestFit="1" customWidth="1"/>
    <col min="5108" max="5108" width="7.21875" style="408" bestFit="1" customWidth="1"/>
    <col min="5109" max="5109" width="5" style="408" bestFit="1" customWidth="1"/>
    <col min="5110" max="5110" width="7.21875" style="408" bestFit="1" customWidth="1"/>
    <col min="5111" max="5111" width="4.88671875" style="408" bestFit="1" customWidth="1"/>
    <col min="5112" max="5112" width="4.6640625" style="408" bestFit="1" customWidth="1"/>
    <col min="5113" max="5113" width="5" style="408" bestFit="1" customWidth="1"/>
    <col min="5114" max="5114" width="4.88671875" style="408" bestFit="1" customWidth="1"/>
    <col min="5115" max="5115" width="4.5546875" style="408" bestFit="1" customWidth="1"/>
    <col min="5116" max="5116" width="4.88671875" style="408" bestFit="1" customWidth="1"/>
    <col min="5117" max="5121" width="7.33203125" style="408"/>
    <col min="5122" max="5122" width="5.21875" style="408" customWidth="1"/>
    <col min="5123" max="5123" width="27.88671875" style="408" customWidth="1"/>
    <col min="5124" max="5124" width="5.77734375" style="408" customWidth="1"/>
    <col min="5125" max="5125" width="11.109375" style="408" customWidth="1"/>
    <col min="5126" max="5126" width="9.88671875" style="408" customWidth="1"/>
    <col min="5127" max="5128" width="9.33203125" style="408" bestFit="1" customWidth="1"/>
    <col min="5129" max="5130" width="0" style="408" hidden="1" customWidth="1"/>
    <col min="5131" max="5131" width="9" style="408" customWidth="1"/>
    <col min="5132" max="5132" width="9.33203125" style="408" customWidth="1"/>
    <col min="5133" max="5133" width="10.109375" style="408" customWidth="1"/>
    <col min="5134" max="5140" width="0" style="408" hidden="1" customWidth="1"/>
    <col min="5141" max="5141" width="10.109375" style="408" customWidth="1"/>
    <col min="5142" max="5142" width="10" style="408" customWidth="1"/>
    <col min="5143" max="5144" width="0" style="408" hidden="1" customWidth="1"/>
    <col min="5145" max="5145" width="8.5546875" style="408" customWidth="1"/>
    <col min="5146" max="5146" width="0" style="408" hidden="1" customWidth="1"/>
    <col min="5147" max="5147" width="8" style="408" customWidth="1"/>
    <col min="5148" max="5148" width="9.109375" style="408" customWidth="1"/>
    <col min="5149" max="5149" width="8" style="408" customWidth="1"/>
    <col min="5150" max="5150" width="7.109375" style="408" customWidth="1"/>
    <col min="5151" max="5151" width="8.88671875" style="408" customWidth="1"/>
    <col min="5152" max="5152" width="7.88671875" style="408" customWidth="1"/>
    <col min="5153" max="5153" width="7.6640625" style="408" customWidth="1"/>
    <col min="5154" max="5156" width="7.109375" style="408" customWidth="1"/>
    <col min="5157" max="5158" width="9.33203125" style="408" bestFit="1" customWidth="1"/>
    <col min="5159" max="5161" width="7.109375" style="408" customWidth="1"/>
    <col min="5162" max="5162" width="6.77734375" style="408" customWidth="1"/>
    <col min="5163" max="5165" width="7.109375" style="408" customWidth="1"/>
    <col min="5166" max="5166" width="0" style="408" hidden="1" customWidth="1"/>
    <col min="5167" max="5170" width="7.109375" style="408" customWidth="1"/>
    <col min="5171" max="5172" width="0" style="408" hidden="1" customWidth="1"/>
    <col min="5173" max="5176" width="7.109375" style="408" customWidth="1"/>
    <col min="5177" max="5177" width="9.109375" style="408" customWidth="1"/>
    <col min="5178" max="5179" width="7.109375" style="408" customWidth="1"/>
    <col min="5180" max="5180" width="6.21875" style="408" customWidth="1"/>
    <col min="5181" max="5181" width="0" style="408" hidden="1" customWidth="1"/>
    <col min="5182" max="5182" width="7.109375" style="408" customWidth="1"/>
    <col min="5183" max="5183" width="8.77734375" style="408" customWidth="1"/>
    <col min="5184" max="5184" width="9.33203125" style="408" bestFit="1" customWidth="1"/>
    <col min="5185" max="5185" width="6.21875" style="408" customWidth="1"/>
    <col min="5186" max="5186" width="10.44140625" style="408" customWidth="1"/>
    <col min="5187" max="5189" width="0" style="408" hidden="1" customWidth="1"/>
    <col min="5190" max="5190" width="11" style="408" customWidth="1"/>
    <col min="5191" max="5191" width="9.5546875" style="408" customWidth="1"/>
    <col min="5192" max="5192" width="10.77734375" style="408" customWidth="1"/>
    <col min="5193" max="5346" width="10" style="408" customWidth="1"/>
    <col min="5347" max="5347" width="6.109375" style="408" customWidth="1"/>
    <col min="5348" max="5348" width="28.33203125" style="408" customWidth="1"/>
    <col min="5349" max="5349" width="5.77734375" style="408" customWidth="1"/>
    <col min="5350" max="5350" width="10.21875" style="408" customWidth="1"/>
    <col min="5351" max="5351" width="9.6640625" style="408" customWidth="1"/>
    <col min="5352" max="5353" width="8.5546875" style="408" bestFit="1" customWidth="1"/>
    <col min="5354" max="5354" width="8.5546875" style="408" customWidth="1"/>
    <col min="5355" max="5356" width="8.5546875" style="408" bestFit="1" customWidth="1"/>
    <col min="5357" max="5357" width="5.109375" style="408" bestFit="1" customWidth="1"/>
    <col min="5358" max="5358" width="4.88671875" style="408" bestFit="1" customWidth="1"/>
    <col min="5359" max="5359" width="7.21875" style="408" bestFit="1" customWidth="1"/>
    <col min="5360" max="5360" width="5.6640625" style="408" bestFit="1" customWidth="1"/>
    <col min="5361" max="5362" width="7.21875" style="408" bestFit="1" customWidth="1"/>
    <col min="5363" max="5363" width="5.109375" style="408" bestFit="1" customWidth="1"/>
    <col min="5364" max="5364" width="7.21875" style="408" bestFit="1" customWidth="1"/>
    <col min="5365" max="5365" width="5" style="408" bestFit="1" customWidth="1"/>
    <col min="5366" max="5366" width="7.21875" style="408" bestFit="1" customWidth="1"/>
    <col min="5367" max="5367" width="4.88671875" style="408" bestFit="1" customWidth="1"/>
    <col min="5368" max="5368" width="4.6640625" style="408" bestFit="1" customWidth="1"/>
    <col min="5369" max="5369" width="5" style="408" bestFit="1" customWidth="1"/>
    <col min="5370" max="5370" width="4.88671875" style="408" bestFit="1" customWidth="1"/>
    <col min="5371" max="5371" width="4.5546875" style="408" bestFit="1" customWidth="1"/>
    <col min="5372" max="5372" width="4.88671875" style="408" bestFit="1" customWidth="1"/>
    <col min="5373" max="5377" width="7.33203125" style="408"/>
    <col min="5378" max="5378" width="5.21875" style="408" customWidth="1"/>
    <col min="5379" max="5379" width="27.88671875" style="408" customWidth="1"/>
    <col min="5380" max="5380" width="5.77734375" style="408" customWidth="1"/>
    <col min="5381" max="5381" width="11.109375" style="408" customWidth="1"/>
    <col min="5382" max="5382" width="9.88671875" style="408" customWidth="1"/>
    <col min="5383" max="5384" width="9.33203125" style="408" bestFit="1" customWidth="1"/>
    <col min="5385" max="5386" width="0" style="408" hidden="1" customWidth="1"/>
    <col min="5387" max="5387" width="9" style="408" customWidth="1"/>
    <col min="5388" max="5388" width="9.33203125" style="408" customWidth="1"/>
    <col min="5389" max="5389" width="10.109375" style="408" customWidth="1"/>
    <col min="5390" max="5396" width="0" style="408" hidden="1" customWidth="1"/>
    <col min="5397" max="5397" width="10.109375" style="408" customWidth="1"/>
    <col min="5398" max="5398" width="10" style="408" customWidth="1"/>
    <col min="5399" max="5400" width="0" style="408" hidden="1" customWidth="1"/>
    <col min="5401" max="5401" width="8.5546875" style="408" customWidth="1"/>
    <col min="5402" max="5402" width="0" style="408" hidden="1" customWidth="1"/>
    <col min="5403" max="5403" width="8" style="408" customWidth="1"/>
    <col min="5404" max="5404" width="9.109375" style="408" customWidth="1"/>
    <col min="5405" max="5405" width="8" style="408" customWidth="1"/>
    <col min="5406" max="5406" width="7.109375" style="408" customWidth="1"/>
    <col min="5407" max="5407" width="8.88671875" style="408" customWidth="1"/>
    <col min="5408" max="5408" width="7.88671875" style="408" customWidth="1"/>
    <col min="5409" max="5409" width="7.6640625" style="408" customWidth="1"/>
    <col min="5410" max="5412" width="7.109375" style="408" customWidth="1"/>
    <col min="5413" max="5414" width="9.33203125" style="408" bestFit="1" customWidth="1"/>
    <col min="5415" max="5417" width="7.109375" style="408" customWidth="1"/>
    <col min="5418" max="5418" width="6.77734375" style="408" customWidth="1"/>
    <col min="5419" max="5421" width="7.109375" style="408" customWidth="1"/>
    <col min="5422" max="5422" width="0" style="408" hidden="1" customWidth="1"/>
    <col min="5423" max="5426" width="7.109375" style="408" customWidth="1"/>
    <col min="5427" max="5428" width="0" style="408" hidden="1" customWidth="1"/>
    <col min="5429" max="5432" width="7.109375" style="408" customWidth="1"/>
    <col min="5433" max="5433" width="9.109375" style="408" customWidth="1"/>
    <col min="5434" max="5435" width="7.109375" style="408" customWidth="1"/>
    <col min="5436" max="5436" width="6.21875" style="408" customWidth="1"/>
    <col min="5437" max="5437" width="0" style="408" hidden="1" customWidth="1"/>
    <col min="5438" max="5438" width="7.109375" style="408" customWidth="1"/>
    <col min="5439" max="5439" width="8.77734375" style="408" customWidth="1"/>
    <col min="5440" max="5440" width="9.33203125" style="408" bestFit="1" customWidth="1"/>
    <col min="5441" max="5441" width="6.21875" style="408" customWidth="1"/>
    <col min="5442" max="5442" width="10.44140625" style="408" customWidth="1"/>
    <col min="5443" max="5445" width="0" style="408" hidden="1" customWidth="1"/>
    <col min="5446" max="5446" width="11" style="408" customWidth="1"/>
    <col min="5447" max="5447" width="9.5546875" style="408" customWidth="1"/>
    <col min="5448" max="5448" width="10.77734375" style="408" customWidth="1"/>
    <col min="5449" max="5602" width="10" style="408" customWidth="1"/>
    <col min="5603" max="5603" width="6.109375" style="408" customWidth="1"/>
    <col min="5604" max="5604" width="28.33203125" style="408" customWidth="1"/>
    <col min="5605" max="5605" width="5.77734375" style="408" customWidth="1"/>
    <col min="5606" max="5606" width="10.21875" style="408" customWidth="1"/>
    <col min="5607" max="5607" width="9.6640625" style="408" customWidth="1"/>
    <col min="5608" max="5609" width="8.5546875" style="408" bestFit="1" customWidth="1"/>
    <col min="5610" max="5610" width="8.5546875" style="408" customWidth="1"/>
    <col min="5611" max="5612" width="8.5546875" style="408" bestFit="1" customWidth="1"/>
    <col min="5613" max="5613" width="5.109375" style="408" bestFit="1" customWidth="1"/>
    <col min="5614" max="5614" width="4.88671875" style="408" bestFit="1" customWidth="1"/>
    <col min="5615" max="5615" width="7.21875" style="408" bestFit="1" customWidth="1"/>
    <col min="5616" max="5616" width="5.6640625" style="408" bestFit="1" customWidth="1"/>
    <col min="5617" max="5618" width="7.21875" style="408" bestFit="1" customWidth="1"/>
    <col min="5619" max="5619" width="5.109375" style="408" bestFit="1" customWidth="1"/>
    <col min="5620" max="5620" width="7.21875" style="408" bestFit="1" customWidth="1"/>
    <col min="5621" max="5621" width="5" style="408" bestFit="1" customWidth="1"/>
    <col min="5622" max="5622" width="7.21875" style="408" bestFit="1" customWidth="1"/>
    <col min="5623" max="5623" width="4.88671875" style="408" bestFit="1" customWidth="1"/>
    <col min="5624" max="5624" width="4.6640625" style="408" bestFit="1" customWidth="1"/>
    <col min="5625" max="5625" width="5" style="408" bestFit="1" customWidth="1"/>
    <col min="5626" max="5626" width="4.88671875" style="408" bestFit="1" customWidth="1"/>
    <col min="5627" max="5627" width="4.5546875" style="408" bestFit="1" customWidth="1"/>
    <col min="5628" max="5628" width="4.88671875" style="408" bestFit="1" customWidth="1"/>
    <col min="5629" max="5633" width="7.33203125" style="408"/>
    <col min="5634" max="5634" width="5.21875" style="408" customWidth="1"/>
    <col min="5635" max="5635" width="27.88671875" style="408" customWidth="1"/>
    <col min="5636" max="5636" width="5.77734375" style="408" customWidth="1"/>
    <col min="5637" max="5637" width="11.109375" style="408" customWidth="1"/>
    <col min="5638" max="5638" width="9.88671875" style="408" customWidth="1"/>
    <col min="5639" max="5640" width="9.33203125" style="408" bestFit="1" customWidth="1"/>
    <col min="5641" max="5642" width="0" style="408" hidden="1" customWidth="1"/>
    <col min="5643" max="5643" width="9" style="408" customWidth="1"/>
    <col min="5644" max="5644" width="9.33203125" style="408" customWidth="1"/>
    <col min="5645" max="5645" width="10.109375" style="408" customWidth="1"/>
    <col min="5646" max="5652" width="0" style="408" hidden="1" customWidth="1"/>
    <col min="5653" max="5653" width="10.109375" style="408" customWidth="1"/>
    <col min="5654" max="5654" width="10" style="408" customWidth="1"/>
    <col min="5655" max="5656" width="0" style="408" hidden="1" customWidth="1"/>
    <col min="5657" max="5657" width="8.5546875" style="408" customWidth="1"/>
    <col min="5658" max="5658" width="0" style="408" hidden="1" customWidth="1"/>
    <col min="5659" max="5659" width="8" style="408" customWidth="1"/>
    <col min="5660" max="5660" width="9.109375" style="408" customWidth="1"/>
    <col min="5661" max="5661" width="8" style="408" customWidth="1"/>
    <col min="5662" max="5662" width="7.109375" style="408" customWidth="1"/>
    <col min="5663" max="5663" width="8.88671875" style="408" customWidth="1"/>
    <col min="5664" max="5664" width="7.88671875" style="408" customWidth="1"/>
    <col min="5665" max="5665" width="7.6640625" style="408" customWidth="1"/>
    <col min="5666" max="5668" width="7.109375" style="408" customWidth="1"/>
    <col min="5669" max="5670" width="9.33203125" style="408" bestFit="1" customWidth="1"/>
    <col min="5671" max="5673" width="7.109375" style="408" customWidth="1"/>
    <col min="5674" max="5674" width="6.77734375" style="408" customWidth="1"/>
    <col min="5675" max="5677" width="7.109375" style="408" customWidth="1"/>
    <col min="5678" max="5678" width="0" style="408" hidden="1" customWidth="1"/>
    <col min="5679" max="5682" width="7.109375" style="408" customWidth="1"/>
    <col min="5683" max="5684" width="0" style="408" hidden="1" customWidth="1"/>
    <col min="5685" max="5688" width="7.109375" style="408" customWidth="1"/>
    <col min="5689" max="5689" width="9.109375" style="408" customWidth="1"/>
    <col min="5690" max="5691" width="7.109375" style="408" customWidth="1"/>
    <col min="5692" max="5692" width="6.21875" style="408" customWidth="1"/>
    <col min="5693" max="5693" width="0" style="408" hidden="1" customWidth="1"/>
    <col min="5694" max="5694" width="7.109375" style="408" customWidth="1"/>
    <col min="5695" max="5695" width="8.77734375" style="408" customWidth="1"/>
    <col min="5696" max="5696" width="9.33203125" style="408" bestFit="1" customWidth="1"/>
    <col min="5697" max="5697" width="6.21875" style="408" customWidth="1"/>
    <col min="5698" max="5698" width="10.44140625" style="408" customWidth="1"/>
    <col min="5699" max="5701" width="0" style="408" hidden="1" customWidth="1"/>
    <col min="5702" max="5702" width="11" style="408" customWidth="1"/>
    <col min="5703" max="5703" width="9.5546875" style="408" customWidth="1"/>
    <col min="5704" max="5704" width="10.77734375" style="408" customWidth="1"/>
    <col min="5705" max="5858" width="10" style="408" customWidth="1"/>
    <col min="5859" max="5859" width="6.109375" style="408" customWidth="1"/>
    <col min="5860" max="5860" width="28.33203125" style="408" customWidth="1"/>
    <col min="5861" max="5861" width="5.77734375" style="408" customWidth="1"/>
    <col min="5862" max="5862" width="10.21875" style="408" customWidth="1"/>
    <col min="5863" max="5863" width="9.6640625" style="408" customWidth="1"/>
    <col min="5864" max="5865" width="8.5546875" style="408" bestFit="1" customWidth="1"/>
    <col min="5866" max="5866" width="8.5546875" style="408" customWidth="1"/>
    <col min="5867" max="5868" width="8.5546875" style="408" bestFit="1" customWidth="1"/>
    <col min="5869" max="5869" width="5.109375" style="408" bestFit="1" customWidth="1"/>
    <col min="5870" max="5870" width="4.88671875" style="408" bestFit="1" customWidth="1"/>
    <col min="5871" max="5871" width="7.21875" style="408" bestFit="1" customWidth="1"/>
    <col min="5872" max="5872" width="5.6640625" style="408" bestFit="1" customWidth="1"/>
    <col min="5873" max="5874" width="7.21875" style="408" bestFit="1" customWidth="1"/>
    <col min="5875" max="5875" width="5.109375" style="408" bestFit="1" customWidth="1"/>
    <col min="5876" max="5876" width="7.21875" style="408" bestFit="1" customWidth="1"/>
    <col min="5877" max="5877" width="5" style="408" bestFit="1" customWidth="1"/>
    <col min="5878" max="5878" width="7.21875" style="408" bestFit="1" customWidth="1"/>
    <col min="5879" max="5879" width="4.88671875" style="408" bestFit="1" customWidth="1"/>
    <col min="5880" max="5880" width="4.6640625" style="408" bestFit="1" customWidth="1"/>
    <col min="5881" max="5881" width="5" style="408" bestFit="1" customWidth="1"/>
    <col min="5882" max="5882" width="4.88671875" style="408" bestFit="1" customWidth="1"/>
    <col min="5883" max="5883" width="4.5546875" style="408" bestFit="1" customWidth="1"/>
    <col min="5884" max="5884" width="4.88671875" style="408" bestFit="1" customWidth="1"/>
    <col min="5885" max="5889" width="7.33203125" style="408"/>
    <col min="5890" max="5890" width="5.21875" style="408" customWidth="1"/>
    <col min="5891" max="5891" width="27.88671875" style="408" customWidth="1"/>
    <col min="5892" max="5892" width="5.77734375" style="408" customWidth="1"/>
    <col min="5893" max="5893" width="11.109375" style="408" customWidth="1"/>
    <col min="5894" max="5894" width="9.88671875" style="408" customWidth="1"/>
    <col min="5895" max="5896" width="9.33203125" style="408" bestFit="1" customWidth="1"/>
    <col min="5897" max="5898" width="0" style="408" hidden="1" customWidth="1"/>
    <col min="5899" max="5899" width="9" style="408" customWidth="1"/>
    <col min="5900" max="5900" width="9.33203125" style="408" customWidth="1"/>
    <col min="5901" max="5901" width="10.109375" style="408" customWidth="1"/>
    <col min="5902" max="5908" width="0" style="408" hidden="1" customWidth="1"/>
    <col min="5909" max="5909" width="10.109375" style="408" customWidth="1"/>
    <col min="5910" max="5910" width="10" style="408" customWidth="1"/>
    <col min="5911" max="5912" width="0" style="408" hidden="1" customWidth="1"/>
    <col min="5913" max="5913" width="8.5546875" style="408" customWidth="1"/>
    <col min="5914" max="5914" width="0" style="408" hidden="1" customWidth="1"/>
    <col min="5915" max="5915" width="8" style="408" customWidth="1"/>
    <col min="5916" max="5916" width="9.109375" style="408" customWidth="1"/>
    <col min="5917" max="5917" width="8" style="408" customWidth="1"/>
    <col min="5918" max="5918" width="7.109375" style="408" customWidth="1"/>
    <col min="5919" max="5919" width="8.88671875" style="408" customWidth="1"/>
    <col min="5920" max="5920" width="7.88671875" style="408" customWidth="1"/>
    <col min="5921" max="5921" width="7.6640625" style="408" customWidth="1"/>
    <col min="5922" max="5924" width="7.109375" style="408" customWidth="1"/>
    <col min="5925" max="5926" width="9.33203125" style="408" bestFit="1" customWidth="1"/>
    <col min="5927" max="5929" width="7.109375" style="408" customWidth="1"/>
    <col min="5930" max="5930" width="6.77734375" style="408" customWidth="1"/>
    <col min="5931" max="5933" width="7.109375" style="408" customWidth="1"/>
    <col min="5934" max="5934" width="0" style="408" hidden="1" customWidth="1"/>
    <col min="5935" max="5938" width="7.109375" style="408" customWidth="1"/>
    <col min="5939" max="5940" width="0" style="408" hidden="1" customWidth="1"/>
    <col min="5941" max="5944" width="7.109375" style="408" customWidth="1"/>
    <col min="5945" max="5945" width="9.109375" style="408" customWidth="1"/>
    <col min="5946" max="5947" width="7.109375" style="408" customWidth="1"/>
    <col min="5948" max="5948" width="6.21875" style="408" customWidth="1"/>
    <col min="5949" max="5949" width="0" style="408" hidden="1" customWidth="1"/>
    <col min="5950" max="5950" width="7.109375" style="408" customWidth="1"/>
    <col min="5951" max="5951" width="8.77734375" style="408" customWidth="1"/>
    <col min="5952" max="5952" width="9.33203125" style="408" bestFit="1" customWidth="1"/>
    <col min="5953" max="5953" width="6.21875" style="408" customWidth="1"/>
    <col min="5954" max="5954" width="10.44140625" style="408" customWidth="1"/>
    <col min="5955" max="5957" width="0" style="408" hidden="1" customWidth="1"/>
    <col min="5958" max="5958" width="11" style="408" customWidth="1"/>
    <col min="5959" max="5959" width="9.5546875" style="408" customWidth="1"/>
    <col min="5960" max="5960" width="10.77734375" style="408" customWidth="1"/>
    <col min="5961" max="6114" width="10" style="408" customWidth="1"/>
    <col min="6115" max="6115" width="6.109375" style="408" customWidth="1"/>
    <col min="6116" max="6116" width="28.33203125" style="408" customWidth="1"/>
    <col min="6117" max="6117" width="5.77734375" style="408" customWidth="1"/>
    <col min="6118" max="6118" width="10.21875" style="408" customWidth="1"/>
    <col min="6119" max="6119" width="9.6640625" style="408" customWidth="1"/>
    <col min="6120" max="6121" width="8.5546875" style="408" bestFit="1" customWidth="1"/>
    <col min="6122" max="6122" width="8.5546875" style="408" customWidth="1"/>
    <col min="6123" max="6124" width="8.5546875" style="408" bestFit="1" customWidth="1"/>
    <col min="6125" max="6125" width="5.109375" style="408" bestFit="1" customWidth="1"/>
    <col min="6126" max="6126" width="4.88671875" style="408" bestFit="1" customWidth="1"/>
    <col min="6127" max="6127" width="7.21875" style="408" bestFit="1" customWidth="1"/>
    <col min="6128" max="6128" width="5.6640625" style="408" bestFit="1" customWidth="1"/>
    <col min="6129" max="6130" width="7.21875" style="408" bestFit="1" customWidth="1"/>
    <col min="6131" max="6131" width="5.109375" style="408" bestFit="1" customWidth="1"/>
    <col min="6132" max="6132" width="7.21875" style="408" bestFit="1" customWidth="1"/>
    <col min="6133" max="6133" width="5" style="408" bestFit="1" customWidth="1"/>
    <col min="6134" max="6134" width="7.21875" style="408" bestFit="1" customWidth="1"/>
    <col min="6135" max="6135" width="4.88671875" style="408" bestFit="1" customWidth="1"/>
    <col min="6136" max="6136" width="4.6640625" style="408" bestFit="1" customWidth="1"/>
    <col min="6137" max="6137" width="5" style="408" bestFit="1" customWidth="1"/>
    <col min="6138" max="6138" width="4.88671875" style="408" bestFit="1" customWidth="1"/>
    <col min="6139" max="6139" width="4.5546875" style="408" bestFit="1" customWidth="1"/>
    <col min="6140" max="6140" width="4.88671875" style="408" bestFit="1" customWidth="1"/>
    <col min="6141" max="6145" width="7.33203125" style="408"/>
    <col min="6146" max="6146" width="5.21875" style="408" customWidth="1"/>
    <col min="6147" max="6147" width="27.88671875" style="408" customWidth="1"/>
    <col min="6148" max="6148" width="5.77734375" style="408" customWidth="1"/>
    <col min="6149" max="6149" width="11.109375" style="408" customWidth="1"/>
    <col min="6150" max="6150" width="9.88671875" style="408" customWidth="1"/>
    <col min="6151" max="6152" width="9.33203125" style="408" bestFit="1" customWidth="1"/>
    <col min="6153" max="6154" width="0" style="408" hidden="1" customWidth="1"/>
    <col min="6155" max="6155" width="9" style="408" customWidth="1"/>
    <col min="6156" max="6156" width="9.33203125" style="408" customWidth="1"/>
    <col min="6157" max="6157" width="10.109375" style="408" customWidth="1"/>
    <col min="6158" max="6164" width="0" style="408" hidden="1" customWidth="1"/>
    <col min="6165" max="6165" width="10.109375" style="408" customWidth="1"/>
    <col min="6166" max="6166" width="10" style="408" customWidth="1"/>
    <col min="6167" max="6168" width="0" style="408" hidden="1" customWidth="1"/>
    <col min="6169" max="6169" width="8.5546875" style="408" customWidth="1"/>
    <col min="6170" max="6170" width="0" style="408" hidden="1" customWidth="1"/>
    <col min="6171" max="6171" width="8" style="408" customWidth="1"/>
    <col min="6172" max="6172" width="9.109375" style="408" customWidth="1"/>
    <col min="6173" max="6173" width="8" style="408" customWidth="1"/>
    <col min="6174" max="6174" width="7.109375" style="408" customWidth="1"/>
    <col min="6175" max="6175" width="8.88671875" style="408" customWidth="1"/>
    <col min="6176" max="6176" width="7.88671875" style="408" customWidth="1"/>
    <col min="6177" max="6177" width="7.6640625" style="408" customWidth="1"/>
    <col min="6178" max="6180" width="7.109375" style="408" customWidth="1"/>
    <col min="6181" max="6182" width="9.33203125" style="408" bestFit="1" customWidth="1"/>
    <col min="6183" max="6185" width="7.109375" style="408" customWidth="1"/>
    <col min="6186" max="6186" width="6.77734375" style="408" customWidth="1"/>
    <col min="6187" max="6189" width="7.109375" style="408" customWidth="1"/>
    <col min="6190" max="6190" width="0" style="408" hidden="1" customWidth="1"/>
    <col min="6191" max="6194" width="7.109375" style="408" customWidth="1"/>
    <col min="6195" max="6196" width="0" style="408" hidden="1" customWidth="1"/>
    <col min="6197" max="6200" width="7.109375" style="408" customWidth="1"/>
    <col min="6201" max="6201" width="9.109375" style="408" customWidth="1"/>
    <col min="6202" max="6203" width="7.109375" style="408" customWidth="1"/>
    <col min="6204" max="6204" width="6.21875" style="408" customWidth="1"/>
    <col min="6205" max="6205" width="0" style="408" hidden="1" customWidth="1"/>
    <col min="6206" max="6206" width="7.109375" style="408" customWidth="1"/>
    <col min="6207" max="6207" width="8.77734375" style="408" customWidth="1"/>
    <col min="6208" max="6208" width="9.33203125" style="408" bestFit="1" customWidth="1"/>
    <col min="6209" max="6209" width="6.21875" style="408" customWidth="1"/>
    <col min="6210" max="6210" width="10.44140625" style="408" customWidth="1"/>
    <col min="6211" max="6213" width="0" style="408" hidden="1" customWidth="1"/>
    <col min="6214" max="6214" width="11" style="408" customWidth="1"/>
    <col min="6215" max="6215" width="9.5546875" style="408" customWidth="1"/>
    <col min="6216" max="6216" width="10.77734375" style="408" customWidth="1"/>
    <col min="6217" max="6370" width="10" style="408" customWidth="1"/>
    <col min="6371" max="6371" width="6.109375" style="408" customWidth="1"/>
    <col min="6372" max="6372" width="28.33203125" style="408" customWidth="1"/>
    <col min="6373" max="6373" width="5.77734375" style="408" customWidth="1"/>
    <col min="6374" max="6374" width="10.21875" style="408" customWidth="1"/>
    <col min="6375" max="6375" width="9.6640625" style="408" customWidth="1"/>
    <col min="6376" max="6377" width="8.5546875" style="408" bestFit="1" customWidth="1"/>
    <col min="6378" max="6378" width="8.5546875" style="408" customWidth="1"/>
    <col min="6379" max="6380" width="8.5546875" style="408" bestFit="1" customWidth="1"/>
    <col min="6381" max="6381" width="5.109375" style="408" bestFit="1" customWidth="1"/>
    <col min="6382" max="6382" width="4.88671875" style="408" bestFit="1" customWidth="1"/>
    <col min="6383" max="6383" width="7.21875" style="408" bestFit="1" customWidth="1"/>
    <col min="6384" max="6384" width="5.6640625" style="408" bestFit="1" customWidth="1"/>
    <col min="6385" max="6386" width="7.21875" style="408" bestFit="1" customWidth="1"/>
    <col min="6387" max="6387" width="5.109375" style="408" bestFit="1" customWidth="1"/>
    <col min="6388" max="6388" width="7.21875" style="408" bestFit="1" customWidth="1"/>
    <col min="6389" max="6389" width="5" style="408" bestFit="1" customWidth="1"/>
    <col min="6390" max="6390" width="7.21875" style="408" bestFit="1" customWidth="1"/>
    <col min="6391" max="6391" width="4.88671875" style="408" bestFit="1" customWidth="1"/>
    <col min="6392" max="6392" width="4.6640625" style="408" bestFit="1" customWidth="1"/>
    <col min="6393" max="6393" width="5" style="408" bestFit="1" customWidth="1"/>
    <col min="6394" max="6394" width="4.88671875" style="408" bestFit="1" customWidth="1"/>
    <col min="6395" max="6395" width="4.5546875" style="408" bestFit="1" customWidth="1"/>
    <col min="6396" max="6396" width="4.88671875" style="408" bestFit="1" customWidth="1"/>
    <col min="6397" max="6401" width="7.33203125" style="408"/>
    <col min="6402" max="6402" width="5.21875" style="408" customWidth="1"/>
    <col min="6403" max="6403" width="27.88671875" style="408" customWidth="1"/>
    <col min="6404" max="6404" width="5.77734375" style="408" customWidth="1"/>
    <col min="6405" max="6405" width="11.109375" style="408" customWidth="1"/>
    <col min="6406" max="6406" width="9.88671875" style="408" customWidth="1"/>
    <col min="6407" max="6408" width="9.33203125" style="408" bestFit="1" customWidth="1"/>
    <col min="6409" max="6410" width="0" style="408" hidden="1" customWidth="1"/>
    <col min="6411" max="6411" width="9" style="408" customWidth="1"/>
    <col min="6412" max="6412" width="9.33203125" style="408" customWidth="1"/>
    <col min="6413" max="6413" width="10.109375" style="408" customWidth="1"/>
    <col min="6414" max="6420" width="0" style="408" hidden="1" customWidth="1"/>
    <col min="6421" max="6421" width="10.109375" style="408" customWidth="1"/>
    <col min="6422" max="6422" width="10" style="408" customWidth="1"/>
    <col min="6423" max="6424" width="0" style="408" hidden="1" customWidth="1"/>
    <col min="6425" max="6425" width="8.5546875" style="408" customWidth="1"/>
    <col min="6426" max="6426" width="0" style="408" hidden="1" customWidth="1"/>
    <col min="6427" max="6427" width="8" style="408" customWidth="1"/>
    <col min="6428" max="6428" width="9.109375" style="408" customWidth="1"/>
    <col min="6429" max="6429" width="8" style="408" customWidth="1"/>
    <col min="6430" max="6430" width="7.109375" style="408" customWidth="1"/>
    <col min="6431" max="6431" width="8.88671875" style="408" customWidth="1"/>
    <col min="6432" max="6432" width="7.88671875" style="408" customWidth="1"/>
    <col min="6433" max="6433" width="7.6640625" style="408" customWidth="1"/>
    <col min="6434" max="6436" width="7.109375" style="408" customWidth="1"/>
    <col min="6437" max="6438" width="9.33203125" style="408" bestFit="1" customWidth="1"/>
    <col min="6439" max="6441" width="7.109375" style="408" customWidth="1"/>
    <col min="6442" max="6442" width="6.77734375" style="408" customWidth="1"/>
    <col min="6443" max="6445" width="7.109375" style="408" customWidth="1"/>
    <col min="6446" max="6446" width="0" style="408" hidden="1" customWidth="1"/>
    <col min="6447" max="6450" width="7.109375" style="408" customWidth="1"/>
    <col min="6451" max="6452" width="0" style="408" hidden="1" customWidth="1"/>
    <col min="6453" max="6456" width="7.109375" style="408" customWidth="1"/>
    <col min="6457" max="6457" width="9.109375" style="408" customWidth="1"/>
    <col min="6458" max="6459" width="7.109375" style="408" customWidth="1"/>
    <col min="6460" max="6460" width="6.21875" style="408" customWidth="1"/>
    <col min="6461" max="6461" width="0" style="408" hidden="1" customWidth="1"/>
    <col min="6462" max="6462" width="7.109375" style="408" customWidth="1"/>
    <col min="6463" max="6463" width="8.77734375" style="408" customWidth="1"/>
    <col min="6464" max="6464" width="9.33203125" style="408" bestFit="1" customWidth="1"/>
    <col min="6465" max="6465" width="6.21875" style="408" customWidth="1"/>
    <col min="6466" max="6466" width="10.44140625" style="408" customWidth="1"/>
    <col min="6467" max="6469" width="0" style="408" hidden="1" customWidth="1"/>
    <col min="6470" max="6470" width="11" style="408" customWidth="1"/>
    <col min="6471" max="6471" width="9.5546875" style="408" customWidth="1"/>
    <col min="6472" max="6472" width="10.77734375" style="408" customWidth="1"/>
    <col min="6473" max="6626" width="10" style="408" customWidth="1"/>
    <col min="6627" max="6627" width="6.109375" style="408" customWidth="1"/>
    <col min="6628" max="6628" width="28.33203125" style="408" customWidth="1"/>
    <col min="6629" max="6629" width="5.77734375" style="408" customWidth="1"/>
    <col min="6630" max="6630" width="10.21875" style="408" customWidth="1"/>
    <col min="6631" max="6631" width="9.6640625" style="408" customWidth="1"/>
    <col min="6632" max="6633" width="8.5546875" style="408" bestFit="1" customWidth="1"/>
    <col min="6634" max="6634" width="8.5546875" style="408" customWidth="1"/>
    <col min="6635" max="6636" width="8.5546875" style="408" bestFit="1" customWidth="1"/>
    <col min="6637" max="6637" width="5.109375" style="408" bestFit="1" customWidth="1"/>
    <col min="6638" max="6638" width="4.88671875" style="408" bestFit="1" customWidth="1"/>
    <col min="6639" max="6639" width="7.21875" style="408" bestFit="1" customWidth="1"/>
    <col min="6640" max="6640" width="5.6640625" style="408" bestFit="1" customWidth="1"/>
    <col min="6641" max="6642" width="7.21875" style="408" bestFit="1" customWidth="1"/>
    <col min="6643" max="6643" width="5.109375" style="408" bestFit="1" customWidth="1"/>
    <col min="6644" max="6644" width="7.21875" style="408" bestFit="1" customWidth="1"/>
    <col min="6645" max="6645" width="5" style="408" bestFit="1" customWidth="1"/>
    <col min="6646" max="6646" width="7.21875" style="408" bestFit="1" customWidth="1"/>
    <col min="6647" max="6647" width="4.88671875" style="408" bestFit="1" customWidth="1"/>
    <col min="6648" max="6648" width="4.6640625" style="408" bestFit="1" customWidth="1"/>
    <col min="6649" max="6649" width="5" style="408" bestFit="1" customWidth="1"/>
    <col min="6650" max="6650" width="4.88671875" style="408" bestFit="1" customWidth="1"/>
    <col min="6651" max="6651" width="4.5546875" style="408" bestFit="1" customWidth="1"/>
    <col min="6652" max="6652" width="4.88671875" style="408" bestFit="1" customWidth="1"/>
    <col min="6653" max="6657" width="7.33203125" style="408"/>
    <col min="6658" max="6658" width="5.21875" style="408" customWidth="1"/>
    <col min="6659" max="6659" width="27.88671875" style="408" customWidth="1"/>
    <col min="6660" max="6660" width="5.77734375" style="408" customWidth="1"/>
    <col min="6661" max="6661" width="11.109375" style="408" customWidth="1"/>
    <col min="6662" max="6662" width="9.88671875" style="408" customWidth="1"/>
    <col min="6663" max="6664" width="9.33203125" style="408" bestFit="1" customWidth="1"/>
    <col min="6665" max="6666" width="0" style="408" hidden="1" customWidth="1"/>
    <col min="6667" max="6667" width="9" style="408" customWidth="1"/>
    <col min="6668" max="6668" width="9.33203125" style="408" customWidth="1"/>
    <col min="6669" max="6669" width="10.109375" style="408" customWidth="1"/>
    <col min="6670" max="6676" width="0" style="408" hidden="1" customWidth="1"/>
    <col min="6677" max="6677" width="10.109375" style="408" customWidth="1"/>
    <col min="6678" max="6678" width="10" style="408" customWidth="1"/>
    <col min="6679" max="6680" width="0" style="408" hidden="1" customWidth="1"/>
    <col min="6681" max="6681" width="8.5546875" style="408" customWidth="1"/>
    <col min="6682" max="6682" width="0" style="408" hidden="1" customWidth="1"/>
    <col min="6683" max="6683" width="8" style="408" customWidth="1"/>
    <col min="6684" max="6684" width="9.109375" style="408" customWidth="1"/>
    <col min="6685" max="6685" width="8" style="408" customWidth="1"/>
    <col min="6686" max="6686" width="7.109375" style="408" customWidth="1"/>
    <col min="6687" max="6687" width="8.88671875" style="408" customWidth="1"/>
    <col min="6688" max="6688" width="7.88671875" style="408" customWidth="1"/>
    <col min="6689" max="6689" width="7.6640625" style="408" customWidth="1"/>
    <col min="6690" max="6692" width="7.109375" style="408" customWidth="1"/>
    <col min="6693" max="6694" width="9.33203125" style="408" bestFit="1" customWidth="1"/>
    <col min="6695" max="6697" width="7.109375" style="408" customWidth="1"/>
    <col min="6698" max="6698" width="6.77734375" style="408" customWidth="1"/>
    <col min="6699" max="6701" width="7.109375" style="408" customWidth="1"/>
    <col min="6702" max="6702" width="0" style="408" hidden="1" customWidth="1"/>
    <col min="6703" max="6706" width="7.109375" style="408" customWidth="1"/>
    <col min="6707" max="6708" width="0" style="408" hidden="1" customWidth="1"/>
    <col min="6709" max="6712" width="7.109375" style="408" customWidth="1"/>
    <col min="6713" max="6713" width="9.109375" style="408" customWidth="1"/>
    <col min="6714" max="6715" width="7.109375" style="408" customWidth="1"/>
    <col min="6716" max="6716" width="6.21875" style="408" customWidth="1"/>
    <col min="6717" max="6717" width="0" style="408" hidden="1" customWidth="1"/>
    <col min="6718" max="6718" width="7.109375" style="408" customWidth="1"/>
    <col min="6719" max="6719" width="8.77734375" style="408" customWidth="1"/>
    <col min="6720" max="6720" width="9.33203125" style="408" bestFit="1" customWidth="1"/>
    <col min="6721" max="6721" width="6.21875" style="408" customWidth="1"/>
    <col min="6722" max="6722" width="10.44140625" style="408" customWidth="1"/>
    <col min="6723" max="6725" width="0" style="408" hidden="1" customWidth="1"/>
    <col min="6726" max="6726" width="11" style="408" customWidth="1"/>
    <col min="6727" max="6727" width="9.5546875" style="408" customWidth="1"/>
    <col min="6728" max="6728" width="10.77734375" style="408" customWidth="1"/>
    <col min="6729" max="6882" width="10" style="408" customWidth="1"/>
    <col min="6883" max="6883" width="6.109375" style="408" customWidth="1"/>
    <col min="6884" max="6884" width="28.33203125" style="408" customWidth="1"/>
    <col min="6885" max="6885" width="5.77734375" style="408" customWidth="1"/>
    <col min="6886" max="6886" width="10.21875" style="408" customWidth="1"/>
    <col min="6887" max="6887" width="9.6640625" style="408" customWidth="1"/>
    <col min="6888" max="6889" width="8.5546875" style="408" bestFit="1" customWidth="1"/>
    <col min="6890" max="6890" width="8.5546875" style="408" customWidth="1"/>
    <col min="6891" max="6892" width="8.5546875" style="408" bestFit="1" customWidth="1"/>
    <col min="6893" max="6893" width="5.109375" style="408" bestFit="1" customWidth="1"/>
    <col min="6894" max="6894" width="4.88671875" style="408" bestFit="1" customWidth="1"/>
    <col min="6895" max="6895" width="7.21875" style="408" bestFit="1" customWidth="1"/>
    <col min="6896" max="6896" width="5.6640625" style="408" bestFit="1" customWidth="1"/>
    <col min="6897" max="6898" width="7.21875" style="408" bestFit="1" customWidth="1"/>
    <col min="6899" max="6899" width="5.109375" style="408" bestFit="1" customWidth="1"/>
    <col min="6900" max="6900" width="7.21875" style="408" bestFit="1" customWidth="1"/>
    <col min="6901" max="6901" width="5" style="408" bestFit="1" customWidth="1"/>
    <col min="6902" max="6902" width="7.21875" style="408" bestFit="1" customWidth="1"/>
    <col min="6903" max="6903" width="4.88671875" style="408" bestFit="1" customWidth="1"/>
    <col min="6904" max="6904" width="4.6640625" style="408" bestFit="1" customWidth="1"/>
    <col min="6905" max="6905" width="5" style="408" bestFit="1" customWidth="1"/>
    <col min="6906" max="6906" width="4.88671875" style="408" bestFit="1" customWidth="1"/>
    <col min="6907" max="6907" width="4.5546875" style="408" bestFit="1" customWidth="1"/>
    <col min="6908" max="6908" width="4.88671875" style="408" bestFit="1" customWidth="1"/>
    <col min="6909" max="6913" width="7.33203125" style="408"/>
    <col min="6914" max="6914" width="5.21875" style="408" customWidth="1"/>
    <col min="6915" max="6915" width="27.88671875" style="408" customWidth="1"/>
    <col min="6916" max="6916" width="5.77734375" style="408" customWidth="1"/>
    <col min="6917" max="6917" width="11.109375" style="408" customWidth="1"/>
    <col min="6918" max="6918" width="9.88671875" style="408" customWidth="1"/>
    <col min="6919" max="6920" width="9.33203125" style="408" bestFit="1" customWidth="1"/>
    <col min="6921" max="6922" width="0" style="408" hidden="1" customWidth="1"/>
    <col min="6923" max="6923" width="9" style="408" customWidth="1"/>
    <col min="6924" max="6924" width="9.33203125" style="408" customWidth="1"/>
    <col min="6925" max="6925" width="10.109375" style="408" customWidth="1"/>
    <col min="6926" max="6932" width="0" style="408" hidden="1" customWidth="1"/>
    <col min="6933" max="6933" width="10.109375" style="408" customWidth="1"/>
    <col min="6934" max="6934" width="10" style="408" customWidth="1"/>
    <col min="6935" max="6936" width="0" style="408" hidden="1" customWidth="1"/>
    <col min="6937" max="6937" width="8.5546875" style="408" customWidth="1"/>
    <col min="6938" max="6938" width="0" style="408" hidden="1" customWidth="1"/>
    <col min="6939" max="6939" width="8" style="408" customWidth="1"/>
    <col min="6940" max="6940" width="9.109375" style="408" customWidth="1"/>
    <col min="6941" max="6941" width="8" style="408" customWidth="1"/>
    <col min="6942" max="6942" width="7.109375" style="408" customWidth="1"/>
    <col min="6943" max="6943" width="8.88671875" style="408" customWidth="1"/>
    <col min="6944" max="6944" width="7.88671875" style="408" customWidth="1"/>
    <col min="6945" max="6945" width="7.6640625" style="408" customWidth="1"/>
    <col min="6946" max="6948" width="7.109375" style="408" customWidth="1"/>
    <col min="6949" max="6950" width="9.33203125" style="408" bestFit="1" customWidth="1"/>
    <col min="6951" max="6953" width="7.109375" style="408" customWidth="1"/>
    <col min="6954" max="6954" width="6.77734375" style="408" customWidth="1"/>
    <col min="6955" max="6957" width="7.109375" style="408" customWidth="1"/>
    <col min="6958" max="6958" width="0" style="408" hidden="1" customWidth="1"/>
    <col min="6959" max="6962" width="7.109375" style="408" customWidth="1"/>
    <col min="6963" max="6964" width="0" style="408" hidden="1" customWidth="1"/>
    <col min="6965" max="6968" width="7.109375" style="408" customWidth="1"/>
    <col min="6969" max="6969" width="9.109375" style="408" customWidth="1"/>
    <col min="6970" max="6971" width="7.109375" style="408" customWidth="1"/>
    <col min="6972" max="6972" width="6.21875" style="408" customWidth="1"/>
    <col min="6973" max="6973" width="0" style="408" hidden="1" customWidth="1"/>
    <col min="6974" max="6974" width="7.109375" style="408" customWidth="1"/>
    <col min="6975" max="6975" width="8.77734375" style="408" customWidth="1"/>
    <col min="6976" max="6976" width="9.33203125" style="408" bestFit="1" customWidth="1"/>
    <col min="6977" max="6977" width="6.21875" style="408" customWidth="1"/>
    <col min="6978" max="6978" width="10.44140625" style="408" customWidth="1"/>
    <col min="6979" max="6981" width="0" style="408" hidden="1" customWidth="1"/>
    <col min="6982" max="6982" width="11" style="408" customWidth="1"/>
    <col min="6983" max="6983" width="9.5546875" style="408" customWidth="1"/>
    <col min="6984" max="6984" width="10.77734375" style="408" customWidth="1"/>
    <col min="6985" max="7138" width="10" style="408" customWidth="1"/>
    <col min="7139" max="7139" width="6.109375" style="408" customWidth="1"/>
    <col min="7140" max="7140" width="28.33203125" style="408" customWidth="1"/>
    <col min="7141" max="7141" width="5.77734375" style="408" customWidth="1"/>
    <col min="7142" max="7142" width="10.21875" style="408" customWidth="1"/>
    <col min="7143" max="7143" width="9.6640625" style="408" customWidth="1"/>
    <col min="7144" max="7145" width="8.5546875" style="408" bestFit="1" customWidth="1"/>
    <col min="7146" max="7146" width="8.5546875" style="408" customWidth="1"/>
    <col min="7147" max="7148" width="8.5546875" style="408" bestFit="1" customWidth="1"/>
    <col min="7149" max="7149" width="5.109375" style="408" bestFit="1" customWidth="1"/>
    <col min="7150" max="7150" width="4.88671875" style="408" bestFit="1" customWidth="1"/>
    <col min="7151" max="7151" width="7.21875" style="408" bestFit="1" customWidth="1"/>
    <col min="7152" max="7152" width="5.6640625" style="408" bestFit="1" customWidth="1"/>
    <col min="7153" max="7154" width="7.21875" style="408" bestFit="1" customWidth="1"/>
    <col min="7155" max="7155" width="5.109375" style="408" bestFit="1" customWidth="1"/>
    <col min="7156" max="7156" width="7.21875" style="408" bestFit="1" customWidth="1"/>
    <col min="7157" max="7157" width="5" style="408" bestFit="1" customWidth="1"/>
    <col min="7158" max="7158" width="7.21875" style="408" bestFit="1" customWidth="1"/>
    <col min="7159" max="7159" width="4.88671875" style="408" bestFit="1" customWidth="1"/>
    <col min="7160" max="7160" width="4.6640625" style="408" bestFit="1" customWidth="1"/>
    <col min="7161" max="7161" width="5" style="408" bestFit="1" customWidth="1"/>
    <col min="7162" max="7162" width="4.88671875" style="408" bestFit="1" customWidth="1"/>
    <col min="7163" max="7163" width="4.5546875" style="408" bestFit="1" customWidth="1"/>
    <col min="7164" max="7164" width="4.88671875" style="408" bestFit="1" customWidth="1"/>
    <col min="7165" max="7169" width="7.33203125" style="408"/>
    <col min="7170" max="7170" width="5.21875" style="408" customWidth="1"/>
    <col min="7171" max="7171" width="27.88671875" style="408" customWidth="1"/>
    <col min="7172" max="7172" width="5.77734375" style="408" customWidth="1"/>
    <col min="7173" max="7173" width="11.109375" style="408" customWidth="1"/>
    <col min="7174" max="7174" width="9.88671875" style="408" customWidth="1"/>
    <col min="7175" max="7176" width="9.33203125" style="408" bestFit="1" customWidth="1"/>
    <col min="7177" max="7178" width="0" style="408" hidden="1" customWidth="1"/>
    <col min="7179" max="7179" width="9" style="408" customWidth="1"/>
    <col min="7180" max="7180" width="9.33203125" style="408" customWidth="1"/>
    <col min="7181" max="7181" width="10.109375" style="408" customWidth="1"/>
    <col min="7182" max="7188" width="0" style="408" hidden="1" customWidth="1"/>
    <col min="7189" max="7189" width="10.109375" style="408" customWidth="1"/>
    <col min="7190" max="7190" width="10" style="408" customWidth="1"/>
    <col min="7191" max="7192" width="0" style="408" hidden="1" customWidth="1"/>
    <col min="7193" max="7193" width="8.5546875" style="408" customWidth="1"/>
    <col min="7194" max="7194" width="0" style="408" hidden="1" customWidth="1"/>
    <col min="7195" max="7195" width="8" style="408" customWidth="1"/>
    <col min="7196" max="7196" width="9.109375" style="408" customWidth="1"/>
    <col min="7197" max="7197" width="8" style="408" customWidth="1"/>
    <col min="7198" max="7198" width="7.109375" style="408" customWidth="1"/>
    <col min="7199" max="7199" width="8.88671875" style="408" customWidth="1"/>
    <col min="7200" max="7200" width="7.88671875" style="408" customWidth="1"/>
    <col min="7201" max="7201" width="7.6640625" style="408" customWidth="1"/>
    <col min="7202" max="7204" width="7.109375" style="408" customWidth="1"/>
    <col min="7205" max="7206" width="9.33203125" style="408" bestFit="1" customWidth="1"/>
    <col min="7207" max="7209" width="7.109375" style="408" customWidth="1"/>
    <col min="7210" max="7210" width="6.77734375" style="408" customWidth="1"/>
    <col min="7211" max="7213" width="7.109375" style="408" customWidth="1"/>
    <col min="7214" max="7214" width="0" style="408" hidden="1" customWidth="1"/>
    <col min="7215" max="7218" width="7.109375" style="408" customWidth="1"/>
    <col min="7219" max="7220" width="0" style="408" hidden="1" customWidth="1"/>
    <col min="7221" max="7224" width="7.109375" style="408" customWidth="1"/>
    <col min="7225" max="7225" width="9.109375" style="408" customWidth="1"/>
    <col min="7226" max="7227" width="7.109375" style="408" customWidth="1"/>
    <col min="7228" max="7228" width="6.21875" style="408" customWidth="1"/>
    <col min="7229" max="7229" width="0" style="408" hidden="1" customWidth="1"/>
    <col min="7230" max="7230" width="7.109375" style="408" customWidth="1"/>
    <col min="7231" max="7231" width="8.77734375" style="408" customWidth="1"/>
    <col min="7232" max="7232" width="9.33203125" style="408" bestFit="1" customWidth="1"/>
    <col min="7233" max="7233" width="6.21875" style="408" customWidth="1"/>
    <col min="7234" max="7234" width="10.44140625" style="408" customWidth="1"/>
    <col min="7235" max="7237" width="0" style="408" hidden="1" customWidth="1"/>
    <col min="7238" max="7238" width="11" style="408" customWidth="1"/>
    <col min="7239" max="7239" width="9.5546875" style="408" customWidth="1"/>
    <col min="7240" max="7240" width="10.77734375" style="408" customWidth="1"/>
    <col min="7241" max="7394" width="10" style="408" customWidth="1"/>
    <col min="7395" max="7395" width="6.109375" style="408" customWidth="1"/>
    <col min="7396" max="7396" width="28.33203125" style="408" customWidth="1"/>
    <col min="7397" max="7397" width="5.77734375" style="408" customWidth="1"/>
    <col min="7398" max="7398" width="10.21875" style="408" customWidth="1"/>
    <col min="7399" max="7399" width="9.6640625" style="408" customWidth="1"/>
    <col min="7400" max="7401" width="8.5546875" style="408" bestFit="1" customWidth="1"/>
    <col min="7402" max="7402" width="8.5546875" style="408" customWidth="1"/>
    <col min="7403" max="7404" width="8.5546875" style="408" bestFit="1" customWidth="1"/>
    <col min="7405" max="7405" width="5.109375" style="408" bestFit="1" customWidth="1"/>
    <col min="7406" max="7406" width="4.88671875" style="408" bestFit="1" customWidth="1"/>
    <col min="7407" max="7407" width="7.21875" style="408" bestFit="1" customWidth="1"/>
    <col min="7408" max="7408" width="5.6640625" style="408" bestFit="1" customWidth="1"/>
    <col min="7409" max="7410" width="7.21875" style="408" bestFit="1" customWidth="1"/>
    <col min="7411" max="7411" width="5.109375" style="408" bestFit="1" customWidth="1"/>
    <col min="7412" max="7412" width="7.21875" style="408" bestFit="1" customWidth="1"/>
    <col min="7413" max="7413" width="5" style="408" bestFit="1" customWidth="1"/>
    <col min="7414" max="7414" width="7.21875" style="408" bestFit="1" customWidth="1"/>
    <col min="7415" max="7415" width="4.88671875" style="408" bestFit="1" customWidth="1"/>
    <col min="7416" max="7416" width="4.6640625" style="408" bestFit="1" customWidth="1"/>
    <col min="7417" max="7417" width="5" style="408" bestFit="1" customWidth="1"/>
    <col min="7418" max="7418" width="4.88671875" style="408" bestFit="1" customWidth="1"/>
    <col min="7419" max="7419" width="4.5546875" style="408" bestFit="1" customWidth="1"/>
    <col min="7420" max="7420" width="4.88671875" style="408" bestFit="1" customWidth="1"/>
    <col min="7421" max="7425" width="7.33203125" style="408"/>
    <col min="7426" max="7426" width="5.21875" style="408" customWidth="1"/>
    <col min="7427" max="7427" width="27.88671875" style="408" customWidth="1"/>
    <col min="7428" max="7428" width="5.77734375" style="408" customWidth="1"/>
    <col min="7429" max="7429" width="11.109375" style="408" customWidth="1"/>
    <col min="7430" max="7430" width="9.88671875" style="408" customWidth="1"/>
    <col min="7431" max="7432" width="9.33203125" style="408" bestFit="1" customWidth="1"/>
    <col min="7433" max="7434" width="0" style="408" hidden="1" customWidth="1"/>
    <col min="7435" max="7435" width="9" style="408" customWidth="1"/>
    <col min="7436" max="7436" width="9.33203125" style="408" customWidth="1"/>
    <col min="7437" max="7437" width="10.109375" style="408" customWidth="1"/>
    <col min="7438" max="7444" width="0" style="408" hidden="1" customWidth="1"/>
    <col min="7445" max="7445" width="10.109375" style="408" customWidth="1"/>
    <col min="7446" max="7446" width="10" style="408" customWidth="1"/>
    <col min="7447" max="7448" width="0" style="408" hidden="1" customWidth="1"/>
    <col min="7449" max="7449" width="8.5546875" style="408" customWidth="1"/>
    <col min="7450" max="7450" width="0" style="408" hidden="1" customWidth="1"/>
    <col min="7451" max="7451" width="8" style="408" customWidth="1"/>
    <col min="7452" max="7452" width="9.109375" style="408" customWidth="1"/>
    <col min="7453" max="7453" width="8" style="408" customWidth="1"/>
    <col min="7454" max="7454" width="7.109375" style="408" customWidth="1"/>
    <col min="7455" max="7455" width="8.88671875" style="408" customWidth="1"/>
    <col min="7456" max="7456" width="7.88671875" style="408" customWidth="1"/>
    <col min="7457" max="7457" width="7.6640625" style="408" customWidth="1"/>
    <col min="7458" max="7460" width="7.109375" style="408" customWidth="1"/>
    <col min="7461" max="7462" width="9.33203125" style="408" bestFit="1" customWidth="1"/>
    <col min="7463" max="7465" width="7.109375" style="408" customWidth="1"/>
    <col min="7466" max="7466" width="6.77734375" style="408" customWidth="1"/>
    <col min="7467" max="7469" width="7.109375" style="408" customWidth="1"/>
    <col min="7470" max="7470" width="0" style="408" hidden="1" customWidth="1"/>
    <col min="7471" max="7474" width="7.109375" style="408" customWidth="1"/>
    <col min="7475" max="7476" width="0" style="408" hidden="1" customWidth="1"/>
    <col min="7477" max="7480" width="7.109375" style="408" customWidth="1"/>
    <col min="7481" max="7481" width="9.109375" style="408" customWidth="1"/>
    <col min="7482" max="7483" width="7.109375" style="408" customWidth="1"/>
    <col min="7484" max="7484" width="6.21875" style="408" customWidth="1"/>
    <col min="7485" max="7485" width="0" style="408" hidden="1" customWidth="1"/>
    <col min="7486" max="7486" width="7.109375" style="408" customWidth="1"/>
    <col min="7487" max="7487" width="8.77734375" style="408" customWidth="1"/>
    <col min="7488" max="7488" width="9.33203125" style="408" bestFit="1" customWidth="1"/>
    <col min="7489" max="7489" width="6.21875" style="408" customWidth="1"/>
    <col min="7490" max="7490" width="10.44140625" style="408" customWidth="1"/>
    <col min="7491" max="7493" width="0" style="408" hidden="1" customWidth="1"/>
    <col min="7494" max="7494" width="11" style="408" customWidth="1"/>
    <col min="7495" max="7495" width="9.5546875" style="408" customWidth="1"/>
    <col min="7496" max="7496" width="10.77734375" style="408" customWidth="1"/>
    <col min="7497" max="7650" width="10" style="408" customWidth="1"/>
    <col min="7651" max="7651" width="6.109375" style="408" customWidth="1"/>
    <col min="7652" max="7652" width="28.33203125" style="408" customWidth="1"/>
    <col min="7653" max="7653" width="5.77734375" style="408" customWidth="1"/>
    <col min="7654" max="7654" width="10.21875" style="408" customWidth="1"/>
    <col min="7655" max="7655" width="9.6640625" style="408" customWidth="1"/>
    <col min="7656" max="7657" width="8.5546875" style="408" bestFit="1" customWidth="1"/>
    <col min="7658" max="7658" width="8.5546875" style="408" customWidth="1"/>
    <col min="7659" max="7660" width="8.5546875" style="408" bestFit="1" customWidth="1"/>
    <col min="7661" max="7661" width="5.109375" style="408" bestFit="1" customWidth="1"/>
    <col min="7662" max="7662" width="4.88671875" style="408" bestFit="1" customWidth="1"/>
    <col min="7663" max="7663" width="7.21875" style="408" bestFit="1" customWidth="1"/>
    <col min="7664" max="7664" width="5.6640625" style="408" bestFit="1" customWidth="1"/>
    <col min="7665" max="7666" width="7.21875" style="408" bestFit="1" customWidth="1"/>
    <col min="7667" max="7667" width="5.109375" style="408" bestFit="1" customWidth="1"/>
    <col min="7668" max="7668" width="7.21875" style="408" bestFit="1" customWidth="1"/>
    <col min="7669" max="7669" width="5" style="408" bestFit="1" customWidth="1"/>
    <col min="7670" max="7670" width="7.21875" style="408" bestFit="1" customWidth="1"/>
    <col min="7671" max="7671" width="4.88671875" style="408" bestFit="1" customWidth="1"/>
    <col min="7672" max="7672" width="4.6640625" style="408" bestFit="1" customWidth="1"/>
    <col min="7673" max="7673" width="5" style="408" bestFit="1" customWidth="1"/>
    <col min="7674" max="7674" width="4.88671875" style="408" bestFit="1" customWidth="1"/>
    <col min="7675" max="7675" width="4.5546875" style="408" bestFit="1" customWidth="1"/>
    <col min="7676" max="7676" width="4.88671875" style="408" bestFit="1" customWidth="1"/>
    <col min="7677" max="7681" width="7.33203125" style="408"/>
    <col min="7682" max="7682" width="5.21875" style="408" customWidth="1"/>
    <col min="7683" max="7683" width="27.88671875" style="408" customWidth="1"/>
    <col min="7684" max="7684" width="5.77734375" style="408" customWidth="1"/>
    <col min="7685" max="7685" width="11.109375" style="408" customWidth="1"/>
    <col min="7686" max="7686" width="9.88671875" style="408" customWidth="1"/>
    <col min="7687" max="7688" width="9.33203125" style="408" bestFit="1" customWidth="1"/>
    <col min="7689" max="7690" width="0" style="408" hidden="1" customWidth="1"/>
    <col min="7691" max="7691" width="9" style="408" customWidth="1"/>
    <col min="7692" max="7692" width="9.33203125" style="408" customWidth="1"/>
    <col min="7693" max="7693" width="10.109375" style="408" customWidth="1"/>
    <col min="7694" max="7700" width="0" style="408" hidden="1" customWidth="1"/>
    <col min="7701" max="7701" width="10.109375" style="408" customWidth="1"/>
    <col min="7702" max="7702" width="10" style="408" customWidth="1"/>
    <col min="7703" max="7704" width="0" style="408" hidden="1" customWidth="1"/>
    <col min="7705" max="7705" width="8.5546875" style="408" customWidth="1"/>
    <col min="7706" max="7706" width="0" style="408" hidden="1" customWidth="1"/>
    <col min="7707" max="7707" width="8" style="408" customWidth="1"/>
    <col min="7708" max="7708" width="9.109375" style="408" customWidth="1"/>
    <col min="7709" max="7709" width="8" style="408" customWidth="1"/>
    <col min="7710" max="7710" width="7.109375" style="408" customWidth="1"/>
    <col min="7711" max="7711" width="8.88671875" style="408" customWidth="1"/>
    <col min="7712" max="7712" width="7.88671875" style="408" customWidth="1"/>
    <col min="7713" max="7713" width="7.6640625" style="408" customWidth="1"/>
    <col min="7714" max="7716" width="7.109375" style="408" customWidth="1"/>
    <col min="7717" max="7718" width="9.33203125" style="408" bestFit="1" customWidth="1"/>
    <col min="7719" max="7721" width="7.109375" style="408" customWidth="1"/>
    <col min="7722" max="7722" width="6.77734375" style="408" customWidth="1"/>
    <col min="7723" max="7725" width="7.109375" style="408" customWidth="1"/>
    <col min="7726" max="7726" width="0" style="408" hidden="1" customWidth="1"/>
    <col min="7727" max="7730" width="7.109375" style="408" customWidth="1"/>
    <col min="7731" max="7732" width="0" style="408" hidden="1" customWidth="1"/>
    <col min="7733" max="7736" width="7.109375" style="408" customWidth="1"/>
    <col min="7737" max="7737" width="9.109375" style="408" customWidth="1"/>
    <col min="7738" max="7739" width="7.109375" style="408" customWidth="1"/>
    <col min="7740" max="7740" width="6.21875" style="408" customWidth="1"/>
    <col min="7741" max="7741" width="0" style="408" hidden="1" customWidth="1"/>
    <col min="7742" max="7742" width="7.109375" style="408" customWidth="1"/>
    <col min="7743" max="7743" width="8.77734375" style="408" customWidth="1"/>
    <col min="7744" max="7744" width="9.33203125" style="408" bestFit="1" customWidth="1"/>
    <col min="7745" max="7745" width="6.21875" style="408" customWidth="1"/>
    <col min="7746" max="7746" width="10.44140625" style="408" customWidth="1"/>
    <col min="7747" max="7749" width="0" style="408" hidden="1" customWidth="1"/>
    <col min="7750" max="7750" width="11" style="408" customWidth="1"/>
    <col min="7751" max="7751" width="9.5546875" style="408" customWidth="1"/>
    <col min="7752" max="7752" width="10.77734375" style="408" customWidth="1"/>
    <col min="7753" max="7906" width="10" style="408" customWidth="1"/>
    <col min="7907" max="7907" width="6.109375" style="408" customWidth="1"/>
    <col min="7908" max="7908" width="28.33203125" style="408" customWidth="1"/>
    <col min="7909" max="7909" width="5.77734375" style="408" customWidth="1"/>
    <col min="7910" max="7910" width="10.21875" style="408" customWidth="1"/>
    <col min="7911" max="7911" width="9.6640625" style="408" customWidth="1"/>
    <col min="7912" max="7913" width="8.5546875" style="408" bestFit="1" customWidth="1"/>
    <col min="7914" max="7914" width="8.5546875" style="408" customWidth="1"/>
    <col min="7915" max="7916" width="8.5546875" style="408" bestFit="1" customWidth="1"/>
    <col min="7917" max="7917" width="5.109375" style="408" bestFit="1" customWidth="1"/>
    <col min="7918" max="7918" width="4.88671875" style="408" bestFit="1" customWidth="1"/>
    <col min="7919" max="7919" width="7.21875" style="408" bestFit="1" customWidth="1"/>
    <col min="7920" max="7920" width="5.6640625" style="408" bestFit="1" customWidth="1"/>
    <col min="7921" max="7922" width="7.21875" style="408" bestFit="1" customWidth="1"/>
    <col min="7923" max="7923" width="5.109375" style="408" bestFit="1" customWidth="1"/>
    <col min="7924" max="7924" width="7.21875" style="408" bestFit="1" customWidth="1"/>
    <col min="7925" max="7925" width="5" style="408" bestFit="1" customWidth="1"/>
    <col min="7926" max="7926" width="7.21875" style="408" bestFit="1" customWidth="1"/>
    <col min="7927" max="7927" width="4.88671875" style="408" bestFit="1" customWidth="1"/>
    <col min="7928" max="7928" width="4.6640625" style="408" bestFit="1" customWidth="1"/>
    <col min="7929" max="7929" width="5" style="408" bestFit="1" customWidth="1"/>
    <col min="7930" max="7930" width="4.88671875" style="408" bestFit="1" customWidth="1"/>
    <col min="7931" max="7931" width="4.5546875" style="408" bestFit="1" customWidth="1"/>
    <col min="7932" max="7932" width="4.88671875" style="408" bestFit="1" customWidth="1"/>
    <col min="7933" max="7937" width="7.33203125" style="408"/>
    <col min="7938" max="7938" width="5.21875" style="408" customWidth="1"/>
    <col min="7939" max="7939" width="27.88671875" style="408" customWidth="1"/>
    <col min="7940" max="7940" width="5.77734375" style="408" customWidth="1"/>
    <col min="7941" max="7941" width="11.109375" style="408" customWidth="1"/>
    <col min="7942" max="7942" width="9.88671875" style="408" customWidth="1"/>
    <col min="7943" max="7944" width="9.33203125" style="408" bestFit="1" customWidth="1"/>
    <col min="7945" max="7946" width="0" style="408" hidden="1" customWidth="1"/>
    <col min="7947" max="7947" width="9" style="408" customWidth="1"/>
    <col min="7948" max="7948" width="9.33203125" style="408" customWidth="1"/>
    <col min="7949" max="7949" width="10.109375" style="408" customWidth="1"/>
    <col min="7950" max="7956" width="0" style="408" hidden="1" customWidth="1"/>
    <col min="7957" max="7957" width="10.109375" style="408" customWidth="1"/>
    <col min="7958" max="7958" width="10" style="408" customWidth="1"/>
    <col min="7959" max="7960" width="0" style="408" hidden="1" customWidth="1"/>
    <col min="7961" max="7961" width="8.5546875" style="408" customWidth="1"/>
    <col min="7962" max="7962" width="0" style="408" hidden="1" customWidth="1"/>
    <col min="7963" max="7963" width="8" style="408" customWidth="1"/>
    <col min="7964" max="7964" width="9.109375" style="408" customWidth="1"/>
    <col min="7965" max="7965" width="8" style="408" customWidth="1"/>
    <col min="7966" max="7966" width="7.109375" style="408" customWidth="1"/>
    <col min="7967" max="7967" width="8.88671875" style="408" customWidth="1"/>
    <col min="7968" max="7968" width="7.88671875" style="408" customWidth="1"/>
    <col min="7969" max="7969" width="7.6640625" style="408" customWidth="1"/>
    <col min="7970" max="7972" width="7.109375" style="408" customWidth="1"/>
    <col min="7973" max="7974" width="9.33203125" style="408" bestFit="1" customWidth="1"/>
    <col min="7975" max="7977" width="7.109375" style="408" customWidth="1"/>
    <col min="7978" max="7978" width="6.77734375" style="408" customWidth="1"/>
    <col min="7979" max="7981" width="7.109375" style="408" customWidth="1"/>
    <col min="7982" max="7982" width="0" style="408" hidden="1" customWidth="1"/>
    <col min="7983" max="7986" width="7.109375" style="408" customWidth="1"/>
    <col min="7987" max="7988" width="0" style="408" hidden="1" customWidth="1"/>
    <col min="7989" max="7992" width="7.109375" style="408" customWidth="1"/>
    <col min="7993" max="7993" width="9.109375" style="408" customWidth="1"/>
    <col min="7994" max="7995" width="7.109375" style="408" customWidth="1"/>
    <col min="7996" max="7996" width="6.21875" style="408" customWidth="1"/>
    <col min="7997" max="7997" width="0" style="408" hidden="1" customWidth="1"/>
    <col min="7998" max="7998" width="7.109375" style="408" customWidth="1"/>
    <col min="7999" max="7999" width="8.77734375" style="408" customWidth="1"/>
    <col min="8000" max="8000" width="9.33203125" style="408" bestFit="1" customWidth="1"/>
    <col min="8001" max="8001" width="6.21875" style="408" customWidth="1"/>
    <col min="8002" max="8002" width="10.44140625" style="408" customWidth="1"/>
    <col min="8003" max="8005" width="0" style="408" hidden="1" customWidth="1"/>
    <col min="8006" max="8006" width="11" style="408" customWidth="1"/>
    <col min="8007" max="8007" width="9.5546875" style="408" customWidth="1"/>
    <col min="8008" max="8008" width="10.77734375" style="408" customWidth="1"/>
    <col min="8009" max="8162" width="10" style="408" customWidth="1"/>
    <col min="8163" max="8163" width="6.109375" style="408" customWidth="1"/>
    <col min="8164" max="8164" width="28.33203125" style="408" customWidth="1"/>
    <col min="8165" max="8165" width="5.77734375" style="408" customWidth="1"/>
    <col min="8166" max="8166" width="10.21875" style="408" customWidth="1"/>
    <col min="8167" max="8167" width="9.6640625" style="408" customWidth="1"/>
    <col min="8168" max="8169" width="8.5546875" style="408" bestFit="1" customWidth="1"/>
    <col min="8170" max="8170" width="8.5546875" style="408" customWidth="1"/>
    <col min="8171" max="8172" width="8.5546875" style="408" bestFit="1" customWidth="1"/>
    <col min="8173" max="8173" width="5.109375" style="408" bestFit="1" customWidth="1"/>
    <col min="8174" max="8174" width="4.88671875" style="408" bestFit="1" customWidth="1"/>
    <col min="8175" max="8175" width="7.21875" style="408" bestFit="1" customWidth="1"/>
    <col min="8176" max="8176" width="5.6640625" style="408" bestFit="1" customWidth="1"/>
    <col min="8177" max="8178" width="7.21875" style="408" bestFit="1" customWidth="1"/>
    <col min="8179" max="8179" width="5.109375" style="408" bestFit="1" customWidth="1"/>
    <col min="8180" max="8180" width="7.21875" style="408" bestFit="1" customWidth="1"/>
    <col min="8181" max="8181" width="5" style="408" bestFit="1" customWidth="1"/>
    <col min="8182" max="8182" width="7.21875" style="408" bestFit="1" customWidth="1"/>
    <col min="8183" max="8183" width="4.88671875" style="408" bestFit="1" customWidth="1"/>
    <col min="8184" max="8184" width="4.6640625" style="408" bestFit="1" customWidth="1"/>
    <col min="8185" max="8185" width="5" style="408" bestFit="1" customWidth="1"/>
    <col min="8186" max="8186" width="4.88671875" style="408" bestFit="1" customWidth="1"/>
    <col min="8187" max="8187" width="4.5546875" style="408" bestFit="1" customWidth="1"/>
    <col min="8188" max="8188" width="4.88671875" style="408" bestFit="1" customWidth="1"/>
    <col min="8189" max="8193" width="7.33203125" style="408"/>
    <col min="8194" max="8194" width="5.21875" style="408" customWidth="1"/>
    <col min="8195" max="8195" width="27.88671875" style="408" customWidth="1"/>
    <col min="8196" max="8196" width="5.77734375" style="408" customWidth="1"/>
    <col min="8197" max="8197" width="11.109375" style="408" customWidth="1"/>
    <col min="8198" max="8198" width="9.88671875" style="408" customWidth="1"/>
    <col min="8199" max="8200" width="9.33203125" style="408" bestFit="1" customWidth="1"/>
    <col min="8201" max="8202" width="0" style="408" hidden="1" customWidth="1"/>
    <col min="8203" max="8203" width="9" style="408" customWidth="1"/>
    <col min="8204" max="8204" width="9.33203125" style="408" customWidth="1"/>
    <col min="8205" max="8205" width="10.109375" style="408" customWidth="1"/>
    <col min="8206" max="8212" width="0" style="408" hidden="1" customWidth="1"/>
    <col min="8213" max="8213" width="10.109375" style="408" customWidth="1"/>
    <col min="8214" max="8214" width="10" style="408" customWidth="1"/>
    <col min="8215" max="8216" width="0" style="408" hidden="1" customWidth="1"/>
    <col min="8217" max="8217" width="8.5546875" style="408" customWidth="1"/>
    <col min="8218" max="8218" width="0" style="408" hidden="1" customWidth="1"/>
    <col min="8219" max="8219" width="8" style="408" customWidth="1"/>
    <col min="8220" max="8220" width="9.109375" style="408" customWidth="1"/>
    <col min="8221" max="8221" width="8" style="408" customWidth="1"/>
    <col min="8222" max="8222" width="7.109375" style="408" customWidth="1"/>
    <col min="8223" max="8223" width="8.88671875" style="408" customWidth="1"/>
    <col min="8224" max="8224" width="7.88671875" style="408" customWidth="1"/>
    <col min="8225" max="8225" width="7.6640625" style="408" customWidth="1"/>
    <col min="8226" max="8228" width="7.109375" style="408" customWidth="1"/>
    <col min="8229" max="8230" width="9.33203125" style="408" bestFit="1" customWidth="1"/>
    <col min="8231" max="8233" width="7.109375" style="408" customWidth="1"/>
    <col min="8234" max="8234" width="6.77734375" style="408" customWidth="1"/>
    <col min="8235" max="8237" width="7.109375" style="408" customWidth="1"/>
    <col min="8238" max="8238" width="0" style="408" hidden="1" customWidth="1"/>
    <col min="8239" max="8242" width="7.109375" style="408" customWidth="1"/>
    <col min="8243" max="8244" width="0" style="408" hidden="1" customWidth="1"/>
    <col min="8245" max="8248" width="7.109375" style="408" customWidth="1"/>
    <col min="8249" max="8249" width="9.109375" style="408" customWidth="1"/>
    <col min="8250" max="8251" width="7.109375" style="408" customWidth="1"/>
    <col min="8252" max="8252" width="6.21875" style="408" customWidth="1"/>
    <col min="8253" max="8253" width="0" style="408" hidden="1" customWidth="1"/>
    <col min="8254" max="8254" width="7.109375" style="408" customWidth="1"/>
    <col min="8255" max="8255" width="8.77734375" style="408" customWidth="1"/>
    <col min="8256" max="8256" width="9.33203125" style="408" bestFit="1" customWidth="1"/>
    <col min="8257" max="8257" width="6.21875" style="408" customWidth="1"/>
    <col min="8258" max="8258" width="10.44140625" style="408" customWidth="1"/>
    <col min="8259" max="8261" width="0" style="408" hidden="1" customWidth="1"/>
    <col min="8262" max="8262" width="11" style="408" customWidth="1"/>
    <col min="8263" max="8263" width="9.5546875" style="408" customWidth="1"/>
    <col min="8264" max="8264" width="10.77734375" style="408" customWidth="1"/>
    <col min="8265" max="8418" width="10" style="408" customWidth="1"/>
    <col min="8419" max="8419" width="6.109375" style="408" customWidth="1"/>
    <col min="8420" max="8420" width="28.33203125" style="408" customWidth="1"/>
    <col min="8421" max="8421" width="5.77734375" style="408" customWidth="1"/>
    <col min="8422" max="8422" width="10.21875" style="408" customWidth="1"/>
    <col min="8423" max="8423" width="9.6640625" style="408" customWidth="1"/>
    <col min="8424" max="8425" width="8.5546875" style="408" bestFit="1" customWidth="1"/>
    <col min="8426" max="8426" width="8.5546875" style="408" customWidth="1"/>
    <col min="8427" max="8428" width="8.5546875" style="408" bestFit="1" customWidth="1"/>
    <col min="8429" max="8429" width="5.109375" style="408" bestFit="1" customWidth="1"/>
    <col min="8430" max="8430" width="4.88671875" style="408" bestFit="1" customWidth="1"/>
    <col min="8431" max="8431" width="7.21875" style="408" bestFit="1" customWidth="1"/>
    <col min="8432" max="8432" width="5.6640625" style="408" bestFit="1" customWidth="1"/>
    <col min="8433" max="8434" width="7.21875" style="408" bestFit="1" customWidth="1"/>
    <col min="8435" max="8435" width="5.109375" style="408" bestFit="1" customWidth="1"/>
    <col min="8436" max="8436" width="7.21875" style="408" bestFit="1" customWidth="1"/>
    <col min="8437" max="8437" width="5" style="408" bestFit="1" customWidth="1"/>
    <col min="8438" max="8438" width="7.21875" style="408" bestFit="1" customWidth="1"/>
    <col min="8439" max="8439" width="4.88671875" style="408" bestFit="1" customWidth="1"/>
    <col min="8440" max="8440" width="4.6640625" style="408" bestFit="1" customWidth="1"/>
    <col min="8441" max="8441" width="5" style="408" bestFit="1" customWidth="1"/>
    <col min="8442" max="8442" width="4.88671875" style="408" bestFit="1" customWidth="1"/>
    <col min="8443" max="8443" width="4.5546875" style="408" bestFit="1" customWidth="1"/>
    <col min="8444" max="8444" width="4.88671875" style="408" bestFit="1" customWidth="1"/>
    <col min="8445" max="8449" width="7.33203125" style="408"/>
    <col min="8450" max="8450" width="5.21875" style="408" customWidth="1"/>
    <col min="8451" max="8451" width="27.88671875" style="408" customWidth="1"/>
    <col min="8452" max="8452" width="5.77734375" style="408" customWidth="1"/>
    <col min="8453" max="8453" width="11.109375" style="408" customWidth="1"/>
    <col min="8454" max="8454" width="9.88671875" style="408" customWidth="1"/>
    <col min="8455" max="8456" width="9.33203125" style="408" bestFit="1" customWidth="1"/>
    <col min="8457" max="8458" width="0" style="408" hidden="1" customWidth="1"/>
    <col min="8459" max="8459" width="9" style="408" customWidth="1"/>
    <col min="8460" max="8460" width="9.33203125" style="408" customWidth="1"/>
    <col min="8461" max="8461" width="10.109375" style="408" customWidth="1"/>
    <col min="8462" max="8468" width="0" style="408" hidden="1" customWidth="1"/>
    <col min="8469" max="8469" width="10.109375" style="408" customWidth="1"/>
    <col min="8470" max="8470" width="10" style="408" customWidth="1"/>
    <col min="8471" max="8472" width="0" style="408" hidden="1" customWidth="1"/>
    <col min="8473" max="8473" width="8.5546875" style="408" customWidth="1"/>
    <col min="8474" max="8474" width="0" style="408" hidden="1" customWidth="1"/>
    <col min="8475" max="8475" width="8" style="408" customWidth="1"/>
    <col min="8476" max="8476" width="9.109375" style="408" customWidth="1"/>
    <col min="8477" max="8477" width="8" style="408" customWidth="1"/>
    <col min="8478" max="8478" width="7.109375" style="408" customWidth="1"/>
    <col min="8479" max="8479" width="8.88671875" style="408" customWidth="1"/>
    <col min="8480" max="8480" width="7.88671875" style="408" customWidth="1"/>
    <col min="8481" max="8481" width="7.6640625" style="408" customWidth="1"/>
    <col min="8482" max="8484" width="7.109375" style="408" customWidth="1"/>
    <col min="8485" max="8486" width="9.33203125" style="408" bestFit="1" customWidth="1"/>
    <col min="8487" max="8489" width="7.109375" style="408" customWidth="1"/>
    <col min="8490" max="8490" width="6.77734375" style="408" customWidth="1"/>
    <col min="8491" max="8493" width="7.109375" style="408" customWidth="1"/>
    <col min="8494" max="8494" width="0" style="408" hidden="1" customWidth="1"/>
    <col min="8495" max="8498" width="7.109375" style="408" customWidth="1"/>
    <col min="8499" max="8500" width="0" style="408" hidden="1" customWidth="1"/>
    <col min="8501" max="8504" width="7.109375" style="408" customWidth="1"/>
    <col min="8505" max="8505" width="9.109375" style="408" customWidth="1"/>
    <col min="8506" max="8507" width="7.109375" style="408" customWidth="1"/>
    <col min="8508" max="8508" width="6.21875" style="408" customWidth="1"/>
    <col min="8509" max="8509" width="0" style="408" hidden="1" customWidth="1"/>
    <col min="8510" max="8510" width="7.109375" style="408" customWidth="1"/>
    <col min="8511" max="8511" width="8.77734375" style="408" customWidth="1"/>
    <col min="8512" max="8512" width="9.33203125" style="408" bestFit="1" customWidth="1"/>
    <col min="8513" max="8513" width="6.21875" style="408" customWidth="1"/>
    <col min="8514" max="8514" width="10.44140625" style="408" customWidth="1"/>
    <col min="8515" max="8517" width="0" style="408" hidden="1" customWidth="1"/>
    <col min="8518" max="8518" width="11" style="408" customWidth="1"/>
    <col min="8519" max="8519" width="9.5546875" style="408" customWidth="1"/>
    <col min="8520" max="8520" width="10.77734375" style="408" customWidth="1"/>
    <col min="8521" max="8674" width="10" style="408" customWidth="1"/>
    <col min="8675" max="8675" width="6.109375" style="408" customWidth="1"/>
    <col min="8676" max="8676" width="28.33203125" style="408" customWidth="1"/>
    <col min="8677" max="8677" width="5.77734375" style="408" customWidth="1"/>
    <col min="8678" max="8678" width="10.21875" style="408" customWidth="1"/>
    <col min="8679" max="8679" width="9.6640625" style="408" customWidth="1"/>
    <col min="8680" max="8681" width="8.5546875" style="408" bestFit="1" customWidth="1"/>
    <col min="8682" max="8682" width="8.5546875" style="408" customWidth="1"/>
    <col min="8683" max="8684" width="8.5546875" style="408" bestFit="1" customWidth="1"/>
    <col min="8685" max="8685" width="5.109375" style="408" bestFit="1" customWidth="1"/>
    <col min="8686" max="8686" width="4.88671875" style="408" bestFit="1" customWidth="1"/>
    <col min="8687" max="8687" width="7.21875" style="408" bestFit="1" customWidth="1"/>
    <col min="8688" max="8688" width="5.6640625" style="408" bestFit="1" customWidth="1"/>
    <col min="8689" max="8690" width="7.21875" style="408" bestFit="1" customWidth="1"/>
    <col min="8691" max="8691" width="5.109375" style="408" bestFit="1" customWidth="1"/>
    <col min="8692" max="8692" width="7.21875" style="408" bestFit="1" customWidth="1"/>
    <col min="8693" max="8693" width="5" style="408" bestFit="1" customWidth="1"/>
    <col min="8694" max="8694" width="7.21875" style="408" bestFit="1" customWidth="1"/>
    <col min="8695" max="8695" width="4.88671875" style="408" bestFit="1" customWidth="1"/>
    <col min="8696" max="8696" width="4.6640625" style="408" bestFit="1" customWidth="1"/>
    <col min="8697" max="8697" width="5" style="408" bestFit="1" customWidth="1"/>
    <col min="8698" max="8698" width="4.88671875" style="408" bestFit="1" customWidth="1"/>
    <col min="8699" max="8699" width="4.5546875" style="408" bestFit="1" customWidth="1"/>
    <col min="8700" max="8700" width="4.88671875" style="408" bestFit="1" customWidth="1"/>
    <col min="8701" max="8705" width="7.33203125" style="408"/>
    <col min="8706" max="8706" width="5.21875" style="408" customWidth="1"/>
    <col min="8707" max="8707" width="27.88671875" style="408" customWidth="1"/>
    <col min="8708" max="8708" width="5.77734375" style="408" customWidth="1"/>
    <col min="8709" max="8709" width="11.109375" style="408" customWidth="1"/>
    <col min="8710" max="8710" width="9.88671875" style="408" customWidth="1"/>
    <col min="8711" max="8712" width="9.33203125" style="408" bestFit="1" customWidth="1"/>
    <col min="8713" max="8714" width="0" style="408" hidden="1" customWidth="1"/>
    <col min="8715" max="8715" width="9" style="408" customWidth="1"/>
    <col min="8716" max="8716" width="9.33203125" style="408" customWidth="1"/>
    <col min="8717" max="8717" width="10.109375" style="408" customWidth="1"/>
    <col min="8718" max="8724" width="0" style="408" hidden="1" customWidth="1"/>
    <col min="8725" max="8725" width="10.109375" style="408" customWidth="1"/>
    <col min="8726" max="8726" width="10" style="408" customWidth="1"/>
    <col min="8727" max="8728" width="0" style="408" hidden="1" customWidth="1"/>
    <col min="8729" max="8729" width="8.5546875" style="408" customWidth="1"/>
    <col min="8730" max="8730" width="0" style="408" hidden="1" customWidth="1"/>
    <col min="8731" max="8731" width="8" style="408" customWidth="1"/>
    <col min="8732" max="8732" width="9.109375" style="408" customWidth="1"/>
    <col min="8733" max="8733" width="8" style="408" customWidth="1"/>
    <col min="8734" max="8734" width="7.109375" style="408" customWidth="1"/>
    <col min="8735" max="8735" width="8.88671875" style="408" customWidth="1"/>
    <col min="8736" max="8736" width="7.88671875" style="408" customWidth="1"/>
    <col min="8737" max="8737" width="7.6640625" style="408" customWidth="1"/>
    <col min="8738" max="8740" width="7.109375" style="408" customWidth="1"/>
    <col min="8741" max="8742" width="9.33203125" style="408" bestFit="1" customWidth="1"/>
    <col min="8743" max="8745" width="7.109375" style="408" customWidth="1"/>
    <col min="8746" max="8746" width="6.77734375" style="408" customWidth="1"/>
    <col min="8747" max="8749" width="7.109375" style="408" customWidth="1"/>
    <col min="8750" max="8750" width="0" style="408" hidden="1" customWidth="1"/>
    <col min="8751" max="8754" width="7.109375" style="408" customWidth="1"/>
    <col min="8755" max="8756" width="0" style="408" hidden="1" customWidth="1"/>
    <col min="8757" max="8760" width="7.109375" style="408" customWidth="1"/>
    <col min="8761" max="8761" width="9.109375" style="408" customWidth="1"/>
    <col min="8762" max="8763" width="7.109375" style="408" customWidth="1"/>
    <col min="8764" max="8764" width="6.21875" style="408" customWidth="1"/>
    <col min="8765" max="8765" width="0" style="408" hidden="1" customWidth="1"/>
    <col min="8766" max="8766" width="7.109375" style="408" customWidth="1"/>
    <col min="8767" max="8767" width="8.77734375" style="408" customWidth="1"/>
    <col min="8768" max="8768" width="9.33203125" style="408" bestFit="1" customWidth="1"/>
    <col min="8769" max="8769" width="6.21875" style="408" customWidth="1"/>
    <col min="8770" max="8770" width="10.44140625" style="408" customWidth="1"/>
    <col min="8771" max="8773" width="0" style="408" hidden="1" customWidth="1"/>
    <col min="8774" max="8774" width="11" style="408" customWidth="1"/>
    <col min="8775" max="8775" width="9.5546875" style="408" customWidth="1"/>
    <col min="8776" max="8776" width="10.77734375" style="408" customWidth="1"/>
    <col min="8777" max="8930" width="10" style="408" customWidth="1"/>
    <col min="8931" max="8931" width="6.109375" style="408" customWidth="1"/>
    <col min="8932" max="8932" width="28.33203125" style="408" customWidth="1"/>
    <col min="8933" max="8933" width="5.77734375" style="408" customWidth="1"/>
    <col min="8934" max="8934" width="10.21875" style="408" customWidth="1"/>
    <col min="8935" max="8935" width="9.6640625" style="408" customWidth="1"/>
    <col min="8936" max="8937" width="8.5546875" style="408" bestFit="1" customWidth="1"/>
    <col min="8938" max="8938" width="8.5546875" style="408" customWidth="1"/>
    <col min="8939" max="8940" width="8.5546875" style="408" bestFit="1" customWidth="1"/>
    <col min="8941" max="8941" width="5.109375" style="408" bestFit="1" customWidth="1"/>
    <col min="8942" max="8942" width="4.88671875" style="408" bestFit="1" customWidth="1"/>
    <col min="8943" max="8943" width="7.21875" style="408" bestFit="1" customWidth="1"/>
    <col min="8944" max="8944" width="5.6640625" style="408" bestFit="1" customWidth="1"/>
    <col min="8945" max="8946" width="7.21875" style="408" bestFit="1" customWidth="1"/>
    <col min="8947" max="8947" width="5.109375" style="408" bestFit="1" customWidth="1"/>
    <col min="8948" max="8948" width="7.21875" style="408" bestFit="1" customWidth="1"/>
    <col min="8949" max="8949" width="5" style="408" bestFit="1" customWidth="1"/>
    <col min="8950" max="8950" width="7.21875" style="408" bestFit="1" customWidth="1"/>
    <col min="8951" max="8951" width="4.88671875" style="408" bestFit="1" customWidth="1"/>
    <col min="8952" max="8952" width="4.6640625" style="408" bestFit="1" customWidth="1"/>
    <col min="8953" max="8953" width="5" style="408" bestFit="1" customWidth="1"/>
    <col min="8954" max="8954" width="4.88671875" style="408" bestFit="1" customWidth="1"/>
    <col min="8955" max="8955" width="4.5546875" style="408" bestFit="1" customWidth="1"/>
    <col min="8956" max="8956" width="4.88671875" style="408" bestFit="1" customWidth="1"/>
    <col min="8957" max="8961" width="7.33203125" style="408"/>
    <col min="8962" max="8962" width="5.21875" style="408" customWidth="1"/>
    <col min="8963" max="8963" width="27.88671875" style="408" customWidth="1"/>
    <col min="8964" max="8964" width="5.77734375" style="408" customWidth="1"/>
    <col min="8965" max="8965" width="11.109375" style="408" customWidth="1"/>
    <col min="8966" max="8966" width="9.88671875" style="408" customWidth="1"/>
    <col min="8967" max="8968" width="9.33203125" style="408" bestFit="1" customWidth="1"/>
    <col min="8969" max="8970" width="0" style="408" hidden="1" customWidth="1"/>
    <col min="8971" max="8971" width="9" style="408" customWidth="1"/>
    <col min="8972" max="8972" width="9.33203125" style="408" customWidth="1"/>
    <col min="8973" max="8973" width="10.109375" style="408" customWidth="1"/>
    <col min="8974" max="8980" width="0" style="408" hidden="1" customWidth="1"/>
    <col min="8981" max="8981" width="10.109375" style="408" customWidth="1"/>
    <col min="8982" max="8982" width="10" style="408" customWidth="1"/>
    <col min="8983" max="8984" width="0" style="408" hidden="1" customWidth="1"/>
    <col min="8985" max="8985" width="8.5546875" style="408" customWidth="1"/>
    <col min="8986" max="8986" width="0" style="408" hidden="1" customWidth="1"/>
    <col min="8987" max="8987" width="8" style="408" customWidth="1"/>
    <col min="8988" max="8988" width="9.109375" style="408" customWidth="1"/>
    <col min="8989" max="8989" width="8" style="408" customWidth="1"/>
    <col min="8990" max="8990" width="7.109375" style="408" customWidth="1"/>
    <col min="8991" max="8991" width="8.88671875" style="408" customWidth="1"/>
    <col min="8992" max="8992" width="7.88671875" style="408" customWidth="1"/>
    <col min="8993" max="8993" width="7.6640625" style="408" customWidth="1"/>
    <col min="8994" max="8996" width="7.109375" style="408" customWidth="1"/>
    <col min="8997" max="8998" width="9.33203125" style="408" bestFit="1" customWidth="1"/>
    <col min="8999" max="9001" width="7.109375" style="408" customWidth="1"/>
    <col min="9002" max="9002" width="6.77734375" style="408" customWidth="1"/>
    <col min="9003" max="9005" width="7.109375" style="408" customWidth="1"/>
    <col min="9006" max="9006" width="0" style="408" hidden="1" customWidth="1"/>
    <col min="9007" max="9010" width="7.109375" style="408" customWidth="1"/>
    <col min="9011" max="9012" width="0" style="408" hidden="1" customWidth="1"/>
    <col min="9013" max="9016" width="7.109375" style="408" customWidth="1"/>
    <col min="9017" max="9017" width="9.109375" style="408" customWidth="1"/>
    <col min="9018" max="9019" width="7.109375" style="408" customWidth="1"/>
    <col min="9020" max="9020" width="6.21875" style="408" customWidth="1"/>
    <col min="9021" max="9021" width="0" style="408" hidden="1" customWidth="1"/>
    <col min="9022" max="9022" width="7.109375" style="408" customWidth="1"/>
    <col min="9023" max="9023" width="8.77734375" style="408" customWidth="1"/>
    <col min="9024" max="9024" width="9.33203125" style="408" bestFit="1" customWidth="1"/>
    <col min="9025" max="9025" width="6.21875" style="408" customWidth="1"/>
    <col min="9026" max="9026" width="10.44140625" style="408" customWidth="1"/>
    <col min="9027" max="9029" width="0" style="408" hidden="1" customWidth="1"/>
    <col min="9030" max="9030" width="11" style="408" customWidth="1"/>
    <col min="9031" max="9031" width="9.5546875" style="408" customWidth="1"/>
    <col min="9032" max="9032" width="10.77734375" style="408" customWidth="1"/>
    <col min="9033" max="9186" width="10" style="408" customWidth="1"/>
    <col min="9187" max="9187" width="6.109375" style="408" customWidth="1"/>
    <col min="9188" max="9188" width="28.33203125" style="408" customWidth="1"/>
    <col min="9189" max="9189" width="5.77734375" style="408" customWidth="1"/>
    <col min="9190" max="9190" width="10.21875" style="408" customWidth="1"/>
    <col min="9191" max="9191" width="9.6640625" style="408" customWidth="1"/>
    <col min="9192" max="9193" width="8.5546875" style="408" bestFit="1" customWidth="1"/>
    <col min="9194" max="9194" width="8.5546875" style="408" customWidth="1"/>
    <col min="9195" max="9196" width="8.5546875" style="408" bestFit="1" customWidth="1"/>
    <col min="9197" max="9197" width="5.109375" style="408" bestFit="1" customWidth="1"/>
    <col min="9198" max="9198" width="4.88671875" style="408" bestFit="1" customWidth="1"/>
    <col min="9199" max="9199" width="7.21875" style="408" bestFit="1" customWidth="1"/>
    <col min="9200" max="9200" width="5.6640625" style="408" bestFit="1" customWidth="1"/>
    <col min="9201" max="9202" width="7.21875" style="408" bestFit="1" customWidth="1"/>
    <col min="9203" max="9203" width="5.109375" style="408" bestFit="1" customWidth="1"/>
    <col min="9204" max="9204" width="7.21875" style="408" bestFit="1" customWidth="1"/>
    <col min="9205" max="9205" width="5" style="408" bestFit="1" customWidth="1"/>
    <col min="9206" max="9206" width="7.21875" style="408" bestFit="1" customWidth="1"/>
    <col min="9207" max="9207" width="4.88671875" style="408" bestFit="1" customWidth="1"/>
    <col min="9208" max="9208" width="4.6640625" style="408" bestFit="1" customWidth="1"/>
    <col min="9209" max="9209" width="5" style="408" bestFit="1" customWidth="1"/>
    <col min="9210" max="9210" width="4.88671875" style="408" bestFit="1" customWidth="1"/>
    <col min="9211" max="9211" width="4.5546875" style="408" bestFit="1" customWidth="1"/>
    <col min="9212" max="9212" width="4.88671875" style="408" bestFit="1" customWidth="1"/>
    <col min="9213" max="9217" width="7.33203125" style="408"/>
    <col min="9218" max="9218" width="5.21875" style="408" customWidth="1"/>
    <col min="9219" max="9219" width="27.88671875" style="408" customWidth="1"/>
    <col min="9220" max="9220" width="5.77734375" style="408" customWidth="1"/>
    <col min="9221" max="9221" width="11.109375" style="408" customWidth="1"/>
    <col min="9222" max="9222" width="9.88671875" style="408" customWidth="1"/>
    <col min="9223" max="9224" width="9.33203125" style="408" bestFit="1" customWidth="1"/>
    <col min="9225" max="9226" width="0" style="408" hidden="1" customWidth="1"/>
    <col min="9227" max="9227" width="9" style="408" customWidth="1"/>
    <col min="9228" max="9228" width="9.33203125" style="408" customWidth="1"/>
    <col min="9229" max="9229" width="10.109375" style="408" customWidth="1"/>
    <col min="9230" max="9236" width="0" style="408" hidden="1" customWidth="1"/>
    <col min="9237" max="9237" width="10.109375" style="408" customWidth="1"/>
    <col min="9238" max="9238" width="10" style="408" customWidth="1"/>
    <col min="9239" max="9240" width="0" style="408" hidden="1" customWidth="1"/>
    <col min="9241" max="9241" width="8.5546875" style="408" customWidth="1"/>
    <col min="9242" max="9242" width="0" style="408" hidden="1" customWidth="1"/>
    <col min="9243" max="9243" width="8" style="408" customWidth="1"/>
    <col min="9244" max="9244" width="9.109375" style="408" customWidth="1"/>
    <col min="9245" max="9245" width="8" style="408" customWidth="1"/>
    <col min="9246" max="9246" width="7.109375" style="408" customWidth="1"/>
    <col min="9247" max="9247" width="8.88671875" style="408" customWidth="1"/>
    <col min="9248" max="9248" width="7.88671875" style="408" customWidth="1"/>
    <col min="9249" max="9249" width="7.6640625" style="408" customWidth="1"/>
    <col min="9250" max="9252" width="7.109375" style="408" customWidth="1"/>
    <col min="9253" max="9254" width="9.33203125" style="408" bestFit="1" customWidth="1"/>
    <col min="9255" max="9257" width="7.109375" style="408" customWidth="1"/>
    <col min="9258" max="9258" width="6.77734375" style="408" customWidth="1"/>
    <col min="9259" max="9261" width="7.109375" style="408" customWidth="1"/>
    <col min="9262" max="9262" width="0" style="408" hidden="1" customWidth="1"/>
    <col min="9263" max="9266" width="7.109375" style="408" customWidth="1"/>
    <col min="9267" max="9268" width="0" style="408" hidden="1" customWidth="1"/>
    <col min="9269" max="9272" width="7.109375" style="408" customWidth="1"/>
    <col min="9273" max="9273" width="9.109375" style="408" customWidth="1"/>
    <col min="9274" max="9275" width="7.109375" style="408" customWidth="1"/>
    <col min="9276" max="9276" width="6.21875" style="408" customWidth="1"/>
    <col min="9277" max="9277" width="0" style="408" hidden="1" customWidth="1"/>
    <col min="9278" max="9278" width="7.109375" style="408" customWidth="1"/>
    <col min="9279" max="9279" width="8.77734375" style="408" customWidth="1"/>
    <col min="9280" max="9280" width="9.33203125" style="408" bestFit="1" customWidth="1"/>
    <col min="9281" max="9281" width="6.21875" style="408" customWidth="1"/>
    <col min="9282" max="9282" width="10.44140625" style="408" customWidth="1"/>
    <col min="9283" max="9285" width="0" style="408" hidden="1" customWidth="1"/>
    <col min="9286" max="9286" width="11" style="408" customWidth="1"/>
    <col min="9287" max="9287" width="9.5546875" style="408" customWidth="1"/>
    <col min="9288" max="9288" width="10.77734375" style="408" customWidth="1"/>
    <col min="9289" max="9442" width="10" style="408" customWidth="1"/>
    <col min="9443" max="9443" width="6.109375" style="408" customWidth="1"/>
    <col min="9444" max="9444" width="28.33203125" style="408" customWidth="1"/>
    <col min="9445" max="9445" width="5.77734375" style="408" customWidth="1"/>
    <col min="9446" max="9446" width="10.21875" style="408" customWidth="1"/>
    <col min="9447" max="9447" width="9.6640625" style="408" customWidth="1"/>
    <col min="9448" max="9449" width="8.5546875" style="408" bestFit="1" customWidth="1"/>
    <col min="9450" max="9450" width="8.5546875" style="408" customWidth="1"/>
    <col min="9451" max="9452" width="8.5546875" style="408" bestFit="1" customWidth="1"/>
    <col min="9453" max="9453" width="5.109375" style="408" bestFit="1" customWidth="1"/>
    <col min="9454" max="9454" width="4.88671875" style="408" bestFit="1" customWidth="1"/>
    <col min="9455" max="9455" width="7.21875" style="408" bestFit="1" customWidth="1"/>
    <col min="9456" max="9456" width="5.6640625" style="408" bestFit="1" customWidth="1"/>
    <col min="9457" max="9458" width="7.21875" style="408" bestFit="1" customWidth="1"/>
    <col min="9459" max="9459" width="5.109375" style="408" bestFit="1" customWidth="1"/>
    <col min="9460" max="9460" width="7.21875" style="408" bestFit="1" customWidth="1"/>
    <col min="9461" max="9461" width="5" style="408" bestFit="1" customWidth="1"/>
    <col min="9462" max="9462" width="7.21875" style="408" bestFit="1" customWidth="1"/>
    <col min="9463" max="9463" width="4.88671875" style="408" bestFit="1" customWidth="1"/>
    <col min="9464" max="9464" width="4.6640625" style="408" bestFit="1" customWidth="1"/>
    <col min="9465" max="9465" width="5" style="408" bestFit="1" customWidth="1"/>
    <col min="9466" max="9466" width="4.88671875" style="408" bestFit="1" customWidth="1"/>
    <col min="9467" max="9467" width="4.5546875" style="408" bestFit="1" customWidth="1"/>
    <col min="9468" max="9468" width="4.88671875" style="408" bestFit="1" customWidth="1"/>
    <col min="9469" max="9473" width="7.33203125" style="408"/>
    <col min="9474" max="9474" width="5.21875" style="408" customWidth="1"/>
    <col min="9475" max="9475" width="27.88671875" style="408" customWidth="1"/>
    <col min="9476" max="9476" width="5.77734375" style="408" customWidth="1"/>
    <col min="9477" max="9477" width="11.109375" style="408" customWidth="1"/>
    <col min="9478" max="9478" width="9.88671875" style="408" customWidth="1"/>
    <col min="9479" max="9480" width="9.33203125" style="408" bestFit="1" customWidth="1"/>
    <col min="9481" max="9482" width="0" style="408" hidden="1" customWidth="1"/>
    <col min="9483" max="9483" width="9" style="408" customWidth="1"/>
    <col min="9484" max="9484" width="9.33203125" style="408" customWidth="1"/>
    <col min="9485" max="9485" width="10.109375" style="408" customWidth="1"/>
    <col min="9486" max="9492" width="0" style="408" hidden="1" customWidth="1"/>
    <col min="9493" max="9493" width="10.109375" style="408" customWidth="1"/>
    <col min="9494" max="9494" width="10" style="408" customWidth="1"/>
    <col min="9495" max="9496" width="0" style="408" hidden="1" customWidth="1"/>
    <col min="9497" max="9497" width="8.5546875" style="408" customWidth="1"/>
    <col min="9498" max="9498" width="0" style="408" hidden="1" customWidth="1"/>
    <col min="9499" max="9499" width="8" style="408" customWidth="1"/>
    <col min="9500" max="9500" width="9.109375" style="408" customWidth="1"/>
    <col min="9501" max="9501" width="8" style="408" customWidth="1"/>
    <col min="9502" max="9502" width="7.109375" style="408" customWidth="1"/>
    <col min="9503" max="9503" width="8.88671875" style="408" customWidth="1"/>
    <col min="9504" max="9504" width="7.88671875" style="408" customWidth="1"/>
    <col min="9505" max="9505" width="7.6640625" style="408" customWidth="1"/>
    <col min="9506" max="9508" width="7.109375" style="408" customWidth="1"/>
    <col min="9509" max="9510" width="9.33203125" style="408" bestFit="1" customWidth="1"/>
    <col min="9511" max="9513" width="7.109375" style="408" customWidth="1"/>
    <col min="9514" max="9514" width="6.77734375" style="408" customWidth="1"/>
    <col min="9515" max="9517" width="7.109375" style="408" customWidth="1"/>
    <col min="9518" max="9518" width="0" style="408" hidden="1" customWidth="1"/>
    <col min="9519" max="9522" width="7.109375" style="408" customWidth="1"/>
    <col min="9523" max="9524" width="0" style="408" hidden="1" customWidth="1"/>
    <col min="9525" max="9528" width="7.109375" style="408" customWidth="1"/>
    <col min="9529" max="9529" width="9.109375" style="408" customWidth="1"/>
    <col min="9530" max="9531" width="7.109375" style="408" customWidth="1"/>
    <col min="9532" max="9532" width="6.21875" style="408" customWidth="1"/>
    <col min="9533" max="9533" width="0" style="408" hidden="1" customWidth="1"/>
    <col min="9534" max="9534" width="7.109375" style="408" customWidth="1"/>
    <col min="9535" max="9535" width="8.77734375" style="408" customWidth="1"/>
    <col min="9536" max="9536" width="9.33203125" style="408" bestFit="1" customWidth="1"/>
    <col min="9537" max="9537" width="6.21875" style="408" customWidth="1"/>
    <col min="9538" max="9538" width="10.44140625" style="408" customWidth="1"/>
    <col min="9539" max="9541" width="0" style="408" hidden="1" customWidth="1"/>
    <col min="9542" max="9542" width="11" style="408" customWidth="1"/>
    <col min="9543" max="9543" width="9.5546875" style="408" customWidth="1"/>
    <col min="9544" max="9544" width="10.77734375" style="408" customWidth="1"/>
    <col min="9545" max="9698" width="10" style="408" customWidth="1"/>
    <col min="9699" max="9699" width="6.109375" style="408" customWidth="1"/>
    <col min="9700" max="9700" width="28.33203125" style="408" customWidth="1"/>
    <col min="9701" max="9701" width="5.77734375" style="408" customWidth="1"/>
    <col min="9702" max="9702" width="10.21875" style="408" customWidth="1"/>
    <col min="9703" max="9703" width="9.6640625" style="408" customWidth="1"/>
    <col min="9704" max="9705" width="8.5546875" style="408" bestFit="1" customWidth="1"/>
    <col min="9706" max="9706" width="8.5546875" style="408" customWidth="1"/>
    <col min="9707" max="9708" width="8.5546875" style="408" bestFit="1" customWidth="1"/>
    <col min="9709" max="9709" width="5.109375" style="408" bestFit="1" customWidth="1"/>
    <col min="9710" max="9710" width="4.88671875" style="408" bestFit="1" customWidth="1"/>
    <col min="9711" max="9711" width="7.21875" style="408" bestFit="1" customWidth="1"/>
    <col min="9712" max="9712" width="5.6640625" style="408" bestFit="1" customWidth="1"/>
    <col min="9713" max="9714" width="7.21875" style="408" bestFit="1" customWidth="1"/>
    <col min="9715" max="9715" width="5.109375" style="408" bestFit="1" customWidth="1"/>
    <col min="9716" max="9716" width="7.21875" style="408" bestFit="1" customWidth="1"/>
    <col min="9717" max="9717" width="5" style="408" bestFit="1" customWidth="1"/>
    <col min="9718" max="9718" width="7.21875" style="408" bestFit="1" customWidth="1"/>
    <col min="9719" max="9719" width="4.88671875" style="408" bestFit="1" customWidth="1"/>
    <col min="9720" max="9720" width="4.6640625" style="408" bestFit="1" customWidth="1"/>
    <col min="9721" max="9721" width="5" style="408" bestFit="1" customWidth="1"/>
    <col min="9722" max="9722" width="4.88671875" style="408" bestFit="1" customWidth="1"/>
    <col min="9723" max="9723" width="4.5546875" style="408" bestFit="1" customWidth="1"/>
    <col min="9724" max="9724" width="4.88671875" style="408" bestFit="1" customWidth="1"/>
    <col min="9725" max="9729" width="7.33203125" style="408"/>
    <col min="9730" max="9730" width="5.21875" style="408" customWidth="1"/>
    <col min="9731" max="9731" width="27.88671875" style="408" customWidth="1"/>
    <col min="9732" max="9732" width="5.77734375" style="408" customWidth="1"/>
    <col min="9733" max="9733" width="11.109375" style="408" customWidth="1"/>
    <col min="9734" max="9734" width="9.88671875" style="408" customWidth="1"/>
    <col min="9735" max="9736" width="9.33203125" style="408" bestFit="1" customWidth="1"/>
    <col min="9737" max="9738" width="0" style="408" hidden="1" customWidth="1"/>
    <col min="9739" max="9739" width="9" style="408" customWidth="1"/>
    <col min="9740" max="9740" width="9.33203125" style="408" customWidth="1"/>
    <col min="9741" max="9741" width="10.109375" style="408" customWidth="1"/>
    <col min="9742" max="9748" width="0" style="408" hidden="1" customWidth="1"/>
    <col min="9749" max="9749" width="10.109375" style="408" customWidth="1"/>
    <col min="9750" max="9750" width="10" style="408" customWidth="1"/>
    <col min="9751" max="9752" width="0" style="408" hidden="1" customWidth="1"/>
    <col min="9753" max="9753" width="8.5546875" style="408" customWidth="1"/>
    <col min="9754" max="9754" width="0" style="408" hidden="1" customWidth="1"/>
    <col min="9755" max="9755" width="8" style="408" customWidth="1"/>
    <col min="9756" max="9756" width="9.109375" style="408" customWidth="1"/>
    <col min="9757" max="9757" width="8" style="408" customWidth="1"/>
    <col min="9758" max="9758" width="7.109375" style="408" customWidth="1"/>
    <col min="9759" max="9759" width="8.88671875" style="408" customWidth="1"/>
    <col min="9760" max="9760" width="7.88671875" style="408" customWidth="1"/>
    <col min="9761" max="9761" width="7.6640625" style="408" customWidth="1"/>
    <col min="9762" max="9764" width="7.109375" style="408" customWidth="1"/>
    <col min="9765" max="9766" width="9.33203125" style="408" bestFit="1" customWidth="1"/>
    <col min="9767" max="9769" width="7.109375" style="408" customWidth="1"/>
    <col min="9770" max="9770" width="6.77734375" style="408" customWidth="1"/>
    <col min="9771" max="9773" width="7.109375" style="408" customWidth="1"/>
    <col min="9774" max="9774" width="0" style="408" hidden="1" customWidth="1"/>
    <col min="9775" max="9778" width="7.109375" style="408" customWidth="1"/>
    <col min="9779" max="9780" width="0" style="408" hidden="1" customWidth="1"/>
    <col min="9781" max="9784" width="7.109375" style="408" customWidth="1"/>
    <col min="9785" max="9785" width="9.109375" style="408" customWidth="1"/>
    <col min="9786" max="9787" width="7.109375" style="408" customWidth="1"/>
    <col min="9788" max="9788" width="6.21875" style="408" customWidth="1"/>
    <col min="9789" max="9789" width="0" style="408" hidden="1" customWidth="1"/>
    <col min="9790" max="9790" width="7.109375" style="408" customWidth="1"/>
    <col min="9791" max="9791" width="8.77734375" style="408" customWidth="1"/>
    <col min="9792" max="9792" width="9.33203125" style="408" bestFit="1" customWidth="1"/>
    <col min="9793" max="9793" width="6.21875" style="408" customWidth="1"/>
    <col min="9794" max="9794" width="10.44140625" style="408" customWidth="1"/>
    <col min="9795" max="9797" width="0" style="408" hidden="1" customWidth="1"/>
    <col min="9798" max="9798" width="11" style="408" customWidth="1"/>
    <col min="9799" max="9799" width="9.5546875" style="408" customWidth="1"/>
    <col min="9800" max="9800" width="10.77734375" style="408" customWidth="1"/>
    <col min="9801" max="9954" width="10" style="408" customWidth="1"/>
    <col min="9955" max="9955" width="6.109375" style="408" customWidth="1"/>
    <col min="9956" max="9956" width="28.33203125" style="408" customWidth="1"/>
    <col min="9957" max="9957" width="5.77734375" style="408" customWidth="1"/>
    <col min="9958" max="9958" width="10.21875" style="408" customWidth="1"/>
    <col min="9959" max="9959" width="9.6640625" style="408" customWidth="1"/>
    <col min="9960" max="9961" width="8.5546875" style="408" bestFit="1" customWidth="1"/>
    <col min="9962" max="9962" width="8.5546875" style="408" customWidth="1"/>
    <col min="9963" max="9964" width="8.5546875" style="408" bestFit="1" customWidth="1"/>
    <col min="9965" max="9965" width="5.109375" style="408" bestFit="1" customWidth="1"/>
    <col min="9966" max="9966" width="4.88671875" style="408" bestFit="1" customWidth="1"/>
    <col min="9967" max="9967" width="7.21875" style="408" bestFit="1" customWidth="1"/>
    <col min="9968" max="9968" width="5.6640625" style="408" bestFit="1" customWidth="1"/>
    <col min="9969" max="9970" width="7.21875" style="408" bestFit="1" customWidth="1"/>
    <col min="9971" max="9971" width="5.109375" style="408" bestFit="1" customWidth="1"/>
    <col min="9972" max="9972" width="7.21875" style="408" bestFit="1" customWidth="1"/>
    <col min="9973" max="9973" width="5" style="408" bestFit="1" customWidth="1"/>
    <col min="9974" max="9974" width="7.21875" style="408" bestFit="1" customWidth="1"/>
    <col min="9975" max="9975" width="4.88671875" style="408" bestFit="1" customWidth="1"/>
    <col min="9976" max="9976" width="4.6640625" style="408" bestFit="1" customWidth="1"/>
    <col min="9977" max="9977" width="5" style="408" bestFit="1" customWidth="1"/>
    <col min="9978" max="9978" width="4.88671875" style="408" bestFit="1" customWidth="1"/>
    <col min="9979" max="9979" width="4.5546875" style="408" bestFit="1" customWidth="1"/>
    <col min="9980" max="9980" width="4.88671875" style="408" bestFit="1" customWidth="1"/>
    <col min="9981" max="9985" width="7.33203125" style="408"/>
    <col min="9986" max="9986" width="5.21875" style="408" customWidth="1"/>
    <col min="9987" max="9987" width="27.88671875" style="408" customWidth="1"/>
    <col min="9988" max="9988" width="5.77734375" style="408" customWidth="1"/>
    <col min="9989" max="9989" width="11.109375" style="408" customWidth="1"/>
    <col min="9990" max="9990" width="9.88671875" style="408" customWidth="1"/>
    <col min="9991" max="9992" width="9.33203125" style="408" bestFit="1" customWidth="1"/>
    <col min="9993" max="9994" width="0" style="408" hidden="1" customWidth="1"/>
    <col min="9995" max="9995" width="9" style="408" customWidth="1"/>
    <col min="9996" max="9996" width="9.33203125" style="408" customWidth="1"/>
    <col min="9997" max="9997" width="10.109375" style="408" customWidth="1"/>
    <col min="9998" max="10004" width="0" style="408" hidden="1" customWidth="1"/>
    <col min="10005" max="10005" width="10.109375" style="408" customWidth="1"/>
    <col min="10006" max="10006" width="10" style="408" customWidth="1"/>
    <col min="10007" max="10008" width="0" style="408" hidden="1" customWidth="1"/>
    <col min="10009" max="10009" width="8.5546875" style="408" customWidth="1"/>
    <col min="10010" max="10010" width="0" style="408" hidden="1" customWidth="1"/>
    <col min="10011" max="10011" width="8" style="408" customWidth="1"/>
    <col min="10012" max="10012" width="9.109375" style="408" customWidth="1"/>
    <col min="10013" max="10013" width="8" style="408" customWidth="1"/>
    <col min="10014" max="10014" width="7.109375" style="408" customWidth="1"/>
    <col min="10015" max="10015" width="8.88671875" style="408" customWidth="1"/>
    <col min="10016" max="10016" width="7.88671875" style="408" customWidth="1"/>
    <col min="10017" max="10017" width="7.6640625" style="408" customWidth="1"/>
    <col min="10018" max="10020" width="7.109375" style="408" customWidth="1"/>
    <col min="10021" max="10022" width="9.33203125" style="408" bestFit="1" customWidth="1"/>
    <col min="10023" max="10025" width="7.109375" style="408" customWidth="1"/>
    <col min="10026" max="10026" width="6.77734375" style="408" customWidth="1"/>
    <col min="10027" max="10029" width="7.109375" style="408" customWidth="1"/>
    <col min="10030" max="10030" width="0" style="408" hidden="1" customWidth="1"/>
    <col min="10031" max="10034" width="7.109375" style="408" customWidth="1"/>
    <col min="10035" max="10036" width="0" style="408" hidden="1" customWidth="1"/>
    <col min="10037" max="10040" width="7.109375" style="408" customWidth="1"/>
    <col min="10041" max="10041" width="9.109375" style="408" customWidth="1"/>
    <col min="10042" max="10043" width="7.109375" style="408" customWidth="1"/>
    <col min="10044" max="10044" width="6.21875" style="408" customWidth="1"/>
    <col min="10045" max="10045" width="0" style="408" hidden="1" customWidth="1"/>
    <col min="10046" max="10046" width="7.109375" style="408" customWidth="1"/>
    <col min="10047" max="10047" width="8.77734375" style="408" customWidth="1"/>
    <col min="10048" max="10048" width="9.33203125" style="408" bestFit="1" customWidth="1"/>
    <col min="10049" max="10049" width="6.21875" style="408" customWidth="1"/>
    <col min="10050" max="10050" width="10.44140625" style="408" customWidth="1"/>
    <col min="10051" max="10053" width="0" style="408" hidden="1" customWidth="1"/>
    <col min="10054" max="10054" width="11" style="408" customWidth="1"/>
    <col min="10055" max="10055" width="9.5546875" style="408" customWidth="1"/>
    <col min="10056" max="10056" width="10.77734375" style="408" customWidth="1"/>
    <col min="10057" max="10210" width="10" style="408" customWidth="1"/>
    <col min="10211" max="10211" width="6.109375" style="408" customWidth="1"/>
    <col min="10212" max="10212" width="28.33203125" style="408" customWidth="1"/>
    <col min="10213" max="10213" width="5.77734375" style="408" customWidth="1"/>
    <col min="10214" max="10214" width="10.21875" style="408" customWidth="1"/>
    <col min="10215" max="10215" width="9.6640625" style="408" customWidth="1"/>
    <col min="10216" max="10217" width="8.5546875" style="408" bestFit="1" customWidth="1"/>
    <col min="10218" max="10218" width="8.5546875" style="408" customWidth="1"/>
    <col min="10219" max="10220" width="8.5546875" style="408" bestFit="1" customWidth="1"/>
    <col min="10221" max="10221" width="5.109375" style="408" bestFit="1" customWidth="1"/>
    <col min="10222" max="10222" width="4.88671875" style="408" bestFit="1" customWidth="1"/>
    <col min="10223" max="10223" width="7.21875" style="408" bestFit="1" customWidth="1"/>
    <col min="10224" max="10224" width="5.6640625" style="408" bestFit="1" customWidth="1"/>
    <col min="10225" max="10226" width="7.21875" style="408" bestFit="1" customWidth="1"/>
    <col min="10227" max="10227" width="5.109375" style="408" bestFit="1" customWidth="1"/>
    <col min="10228" max="10228" width="7.21875" style="408" bestFit="1" customWidth="1"/>
    <col min="10229" max="10229" width="5" style="408" bestFit="1" customWidth="1"/>
    <col min="10230" max="10230" width="7.21875" style="408" bestFit="1" customWidth="1"/>
    <col min="10231" max="10231" width="4.88671875" style="408" bestFit="1" customWidth="1"/>
    <col min="10232" max="10232" width="4.6640625" style="408" bestFit="1" customWidth="1"/>
    <col min="10233" max="10233" width="5" style="408" bestFit="1" customWidth="1"/>
    <col min="10234" max="10234" width="4.88671875" style="408" bestFit="1" customWidth="1"/>
    <col min="10235" max="10235" width="4.5546875" style="408" bestFit="1" customWidth="1"/>
    <col min="10236" max="10236" width="4.88671875" style="408" bestFit="1" customWidth="1"/>
    <col min="10237" max="10241" width="7.33203125" style="408"/>
    <col min="10242" max="10242" width="5.21875" style="408" customWidth="1"/>
    <col min="10243" max="10243" width="27.88671875" style="408" customWidth="1"/>
    <col min="10244" max="10244" width="5.77734375" style="408" customWidth="1"/>
    <col min="10245" max="10245" width="11.109375" style="408" customWidth="1"/>
    <col min="10246" max="10246" width="9.88671875" style="408" customWidth="1"/>
    <col min="10247" max="10248" width="9.33203125" style="408" bestFit="1" customWidth="1"/>
    <col min="10249" max="10250" width="0" style="408" hidden="1" customWidth="1"/>
    <col min="10251" max="10251" width="9" style="408" customWidth="1"/>
    <col min="10252" max="10252" width="9.33203125" style="408" customWidth="1"/>
    <col min="10253" max="10253" width="10.109375" style="408" customWidth="1"/>
    <col min="10254" max="10260" width="0" style="408" hidden="1" customWidth="1"/>
    <col min="10261" max="10261" width="10.109375" style="408" customWidth="1"/>
    <col min="10262" max="10262" width="10" style="408" customWidth="1"/>
    <col min="10263" max="10264" width="0" style="408" hidden="1" customWidth="1"/>
    <col min="10265" max="10265" width="8.5546875" style="408" customWidth="1"/>
    <col min="10266" max="10266" width="0" style="408" hidden="1" customWidth="1"/>
    <col min="10267" max="10267" width="8" style="408" customWidth="1"/>
    <col min="10268" max="10268" width="9.109375" style="408" customWidth="1"/>
    <col min="10269" max="10269" width="8" style="408" customWidth="1"/>
    <col min="10270" max="10270" width="7.109375" style="408" customWidth="1"/>
    <col min="10271" max="10271" width="8.88671875" style="408" customWidth="1"/>
    <col min="10272" max="10272" width="7.88671875" style="408" customWidth="1"/>
    <col min="10273" max="10273" width="7.6640625" style="408" customWidth="1"/>
    <col min="10274" max="10276" width="7.109375" style="408" customWidth="1"/>
    <col min="10277" max="10278" width="9.33203125" style="408" bestFit="1" customWidth="1"/>
    <col min="10279" max="10281" width="7.109375" style="408" customWidth="1"/>
    <col min="10282" max="10282" width="6.77734375" style="408" customWidth="1"/>
    <col min="10283" max="10285" width="7.109375" style="408" customWidth="1"/>
    <col min="10286" max="10286" width="0" style="408" hidden="1" customWidth="1"/>
    <col min="10287" max="10290" width="7.109375" style="408" customWidth="1"/>
    <col min="10291" max="10292" width="0" style="408" hidden="1" customWidth="1"/>
    <col min="10293" max="10296" width="7.109375" style="408" customWidth="1"/>
    <col min="10297" max="10297" width="9.109375" style="408" customWidth="1"/>
    <col min="10298" max="10299" width="7.109375" style="408" customWidth="1"/>
    <col min="10300" max="10300" width="6.21875" style="408" customWidth="1"/>
    <col min="10301" max="10301" width="0" style="408" hidden="1" customWidth="1"/>
    <col min="10302" max="10302" width="7.109375" style="408" customWidth="1"/>
    <col min="10303" max="10303" width="8.77734375" style="408" customWidth="1"/>
    <col min="10304" max="10304" width="9.33203125" style="408" bestFit="1" customWidth="1"/>
    <col min="10305" max="10305" width="6.21875" style="408" customWidth="1"/>
    <col min="10306" max="10306" width="10.44140625" style="408" customWidth="1"/>
    <col min="10307" max="10309" width="0" style="408" hidden="1" customWidth="1"/>
    <col min="10310" max="10310" width="11" style="408" customWidth="1"/>
    <col min="10311" max="10311" width="9.5546875" style="408" customWidth="1"/>
    <col min="10312" max="10312" width="10.77734375" style="408" customWidth="1"/>
    <col min="10313" max="10466" width="10" style="408" customWidth="1"/>
    <col min="10467" max="10467" width="6.109375" style="408" customWidth="1"/>
    <col min="10468" max="10468" width="28.33203125" style="408" customWidth="1"/>
    <col min="10469" max="10469" width="5.77734375" style="408" customWidth="1"/>
    <col min="10470" max="10470" width="10.21875" style="408" customWidth="1"/>
    <col min="10471" max="10471" width="9.6640625" style="408" customWidth="1"/>
    <col min="10472" max="10473" width="8.5546875" style="408" bestFit="1" customWidth="1"/>
    <col min="10474" max="10474" width="8.5546875" style="408" customWidth="1"/>
    <col min="10475" max="10476" width="8.5546875" style="408" bestFit="1" customWidth="1"/>
    <col min="10477" max="10477" width="5.109375" style="408" bestFit="1" customWidth="1"/>
    <col min="10478" max="10478" width="4.88671875" style="408" bestFit="1" customWidth="1"/>
    <col min="10479" max="10479" width="7.21875" style="408" bestFit="1" customWidth="1"/>
    <col min="10480" max="10480" width="5.6640625" style="408" bestFit="1" customWidth="1"/>
    <col min="10481" max="10482" width="7.21875" style="408" bestFit="1" customWidth="1"/>
    <col min="10483" max="10483" width="5.109375" style="408" bestFit="1" customWidth="1"/>
    <col min="10484" max="10484" width="7.21875" style="408" bestFit="1" customWidth="1"/>
    <col min="10485" max="10485" width="5" style="408" bestFit="1" customWidth="1"/>
    <col min="10486" max="10486" width="7.21875" style="408" bestFit="1" customWidth="1"/>
    <col min="10487" max="10487" width="4.88671875" style="408" bestFit="1" customWidth="1"/>
    <col min="10488" max="10488" width="4.6640625" style="408" bestFit="1" customWidth="1"/>
    <col min="10489" max="10489" width="5" style="408" bestFit="1" customWidth="1"/>
    <col min="10490" max="10490" width="4.88671875" style="408" bestFit="1" customWidth="1"/>
    <col min="10491" max="10491" width="4.5546875" style="408" bestFit="1" customWidth="1"/>
    <col min="10492" max="10492" width="4.88671875" style="408" bestFit="1" customWidth="1"/>
    <col min="10493" max="10497" width="7.33203125" style="408"/>
    <col min="10498" max="10498" width="5.21875" style="408" customWidth="1"/>
    <col min="10499" max="10499" width="27.88671875" style="408" customWidth="1"/>
    <col min="10500" max="10500" width="5.77734375" style="408" customWidth="1"/>
    <col min="10501" max="10501" width="11.109375" style="408" customWidth="1"/>
    <col min="10502" max="10502" width="9.88671875" style="408" customWidth="1"/>
    <col min="10503" max="10504" width="9.33203125" style="408" bestFit="1" customWidth="1"/>
    <col min="10505" max="10506" width="0" style="408" hidden="1" customWidth="1"/>
    <col min="10507" max="10507" width="9" style="408" customWidth="1"/>
    <col min="10508" max="10508" width="9.33203125" style="408" customWidth="1"/>
    <col min="10509" max="10509" width="10.109375" style="408" customWidth="1"/>
    <col min="10510" max="10516" width="0" style="408" hidden="1" customWidth="1"/>
    <col min="10517" max="10517" width="10.109375" style="408" customWidth="1"/>
    <col min="10518" max="10518" width="10" style="408" customWidth="1"/>
    <col min="10519" max="10520" width="0" style="408" hidden="1" customWidth="1"/>
    <col min="10521" max="10521" width="8.5546875" style="408" customWidth="1"/>
    <col min="10522" max="10522" width="0" style="408" hidden="1" customWidth="1"/>
    <col min="10523" max="10523" width="8" style="408" customWidth="1"/>
    <col min="10524" max="10524" width="9.109375" style="408" customWidth="1"/>
    <col min="10525" max="10525" width="8" style="408" customWidth="1"/>
    <col min="10526" max="10526" width="7.109375" style="408" customWidth="1"/>
    <col min="10527" max="10527" width="8.88671875" style="408" customWidth="1"/>
    <col min="10528" max="10528" width="7.88671875" style="408" customWidth="1"/>
    <col min="10529" max="10529" width="7.6640625" style="408" customWidth="1"/>
    <col min="10530" max="10532" width="7.109375" style="408" customWidth="1"/>
    <col min="10533" max="10534" width="9.33203125" style="408" bestFit="1" customWidth="1"/>
    <col min="10535" max="10537" width="7.109375" style="408" customWidth="1"/>
    <col min="10538" max="10538" width="6.77734375" style="408" customWidth="1"/>
    <col min="10539" max="10541" width="7.109375" style="408" customWidth="1"/>
    <col min="10542" max="10542" width="0" style="408" hidden="1" customWidth="1"/>
    <col min="10543" max="10546" width="7.109375" style="408" customWidth="1"/>
    <col min="10547" max="10548" width="0" style="408" hidden="1" customWidth="1"/>
    <col min="10549" max="10552" width="7.109375" style="408" customWidth="1"/>
    <col min="10553" max="10553" width="9.109375" style="408" customWidth="1"/>
    <col min="10554" max="10555" width="7.109375" style="408" customWidth="1"/>
    <col min="10556" max="10556" width="6.21875" style="408" customWidth="1"/>
    <col min="10557" max="10557" width="0" style="408" hidden="1" customWidth="1"/>
    <col min="10558" max="10558" width="7.109375" style="408" customWidth="1"/>
    <col min="10559" max="10559" width="8.77734375" style="408" customWidth="1"/>
    <col min="10560" max="10560" width="9.33203125" style="408" bestFit="1" customWidth="1"/>
    <col min="10561" max="10561" width="6.21875" style="408" customWidth="1"/>
    <col min="10562" max="10562" width="10.44140625" style="408" customWidth="1"/>
    <col min="10563" max="10565" width="0" style="408" hidden="1" customWidth="1"/>
    <col min="10566" max="10566" width="11" style="408" customWidth="1"/>
    <col min="10567" max="10567" width="9.5546875" style="408" customWidth="1"/>
    <col min="10568" max="10568" width="10.77734375" style="408" customWidth="1"/>
    <col min="10569" max="10722" width="10" style="408" customWidth="1"/>
    <col min="10723" max="10723" width="6.109375" style="408" customWidth="1"/>
    <col min="10724" max="10724" width="28.33203125" style="408" customWidth="1"/>
    <col min="10725" max="10725" width="5.77734375" style="408" customWidth="1"/>
    <col min="10726" max="10726" width="10.21875" style="408" customWidth="1"/>
    <col min="10727" max="10727" width="9.6640625" style="408" customWidth="1"/>
    <col min="10728" max="10729" width="8.5546875" style="408" bestFit="1" customWidth="1"/>
    <col min="10730" max="10730" width="8.5546875" style="408" customWidth="1"/>
    <col min="10731" max="10732" width="8.5546875" style="408" bestFit="1" customWidth="1"/>
    <col min="10733" max="10733" width="5.109375" style="408" bestFit="1" customWidth="1"/>
    <col min="10734" max="10734" width="4.88671875" style="408" bestFit="1" customWidth="1"/>
    <col min="10735" max="10735" width="7.21875" style="408" bestFit="1" customWidth="1"/>
    <col min="10736" max="10736" width="5.6640625" style="408" bestFit="1" customWidth="1"/>
    <col min="10737" max="10738" width="7.21875" style="408" bestFit="1" customWidth="1"/>
    <col min="10739" max="10739" width="5.109375" style="408" bestFit="1" customWidth="1"/>
    <col min="10740" max="10740" width="7.21875" style="408" bestFit="1" customWidth="1"/>
    <col min="10741" max="10741" width="5" style="408" bestFit="1" customWidth="1"/>
    <col min="10742" max="10742" width="7.21875" style="408" bestFit="1" customWidth="1"/>
    <col min="10743" max="10743" width="4.88671875" style="408" bestFit="1" customWidth="1"/>
    <col min="10744" max="10744" width="4.6640625" style="408" bestFit="1" customWidth="1"/>
    <col min="10745" max="10745" width="5" style="408" bestFit="1" customWidth="1"/>
    <col min="10746" max="10746" width="4.88671875" style="408" bestFit="1" customWidth="1"/>
    <col min="10747" max="10747" width="4.5546875" style="408" bestFit="1" customWidth="1"/>
    <col min="10748" max="10748" width="4.88671875" style="408" bestFit="1" customWidth="1"/>
    <col min="10749" max="10753" width="7.33203125" style="408"/>
    <col min="10754" max="10754" width="5.21875" style="408" customWidth="1"/>
    <col min="10755" max="10755" width="27.88671875" style="408" customWidth="1"/>
    <col min="10756" max="10756" width="5.77734375" style="408" customWidth="1"/>
    <col min="10757" max="10757" width="11.109375" style="408" customWidth="1"/>
    <col min="10758" max="10758" width="9.88671875" style="408" customWidth="1"/>
    <col min="10759" max="10760" width="9.33203125" style="408" bestFit="1" customWidth="1"/>
    <col min="10761" max="10762" width="0" style="408" hidden="1" customWidth="1"/>
    <col min="10763" max="10763" width="9" style="408" customWidth="1"/>
    <col min="10764" max="10764" width="9.33203125" style="408" customWidth="1"/>
    <col min="10765" max="10765" width="10.109375" style="408" customWidth="1"/>
    <col min="10766" max="10772" width="0" style="408" hidden="1" customWidth="1"/>
    <col min="10773" max="10773" width="10.109375" style="408" customWidth="1"/>
    <col min="10774" max="10774" width="10" style="408" customWidth="1"/>
    <col min="10775" max="10776" width="0" style="408" hidden="1" customWidth="1"/>
    <col min="10777" max="10777" width="8.5546875" style="408" customWidth="1"/>
    <col min="10778" max="10778" width="0" style="408" hidden="1" customWidth="1"/>
    <col min="10779" max="10779" width="8" style="408" customWidth="1"/>
    <col min="10780" max="10780" width="9.109375" style="408" customWidth="1"/>
    <col min="10781" max="10781" width="8" style="408" customWidth="1"/>
    <col min="10782" max="10782" width="7.109375" style="408" customWidth="1"/>
    <col min="10783" max="10783" width="8.88671875" style="408" customWidth="1"/>
    <col min="10784" max="10784" width="7.88671875" style="408" customWidth="1"/>
    <col min="10785" max="10785" width="7.6640625" style="408" customWidth="1"/>
    <col min="10786" max="10788" width="7.109375" style="408" customWidth="1"/>
    <col min="10789" max="10790" width="9.33203125" style="408" bestFit="1" customWidth="1"/>
    <col min="10791" max="10793" width="7.109375" style="408" customWidth="1"/>
    <col min="10794" max="10794" width="6.77734375" style="408" customWidth="1"/>
    <col min="10795" max="10797" width="7.109375" style="408" customWidth="1"/>
    <col min="10798" max="10798" width="0" style="408" hidden="1" customWidth="1"/>
    <col min="10799" max="10802" width="7.109375" style="408" customWidth="1"/>
    <col min="10803" max="10804" width="0" style="408" hidden="1" customWidth="1"/>
    <col min="10805" max="10808" width="7.109375" style="408" customWidth="1"/>
    <col min="10809" max="10809" width="9.109375" style="408" customWidth="1"/>
    <col min="10810" max="10811" width="7.109375" style="408" customWidth="1"/>
    <col min="10812" max="10812" width="6.21875" style="408" customWidth="1"/>
    <col min="10813" max="10813" width="0" style="408" hidden="1" customWidth="1"/>
    <col min="10814" max="10814" width="7.109375" style="408" customWidth="1"/>
    <col min="10815" max="10815" width="8.77734375" style="408" customWidth="1"/>
    <col min="10816" max="10816" width="9.33203125" style="408" bestFit="1" customWidth="1"/>
    <col min="10817" max="10817" width="6.21875" style="408" customWidth="1"/>
    <col min="10818" max="10818" width="10.44140625" style="408" customWidth="1"/>
    <col min="10819" max="10821" width="0" style="408" hidden="1" customWidth="1"/>
    <col min="10822" max="10822" width="11" style="408" customWidth="1"/>
    <col min="10823" max="10823" width="9.5546875" style="408" customWidth="1"/>
    <col min="10824" max="10824" width="10.77734375" style="408" customWidth="1"/>
    <col min="10825" max="10978" width="10" style="408" customWidth="1"/>
    <col min="10979" max="10979" width="6.109375" style="408" customWidth="1"/>
    <col min="10980" max="10980" width="28.33203125" style="408" customWidth="1"/>
    <col min="10981" max="10981" width="5.77734375" style="408" customWidth="1"/>
    <col min="10982" max="10982" width="10.21875" style="408" customWidth="1"/>
    <col min="10983" max="10983" width="9.6640625" style="408" customWidth="1"/>
    <col min="10984" max="10985" width="8.5546875" style="408" bestFit="1" customWidth="1"/>
    <col min="10986" max="10986" width="8.5546875" style="408" customWidth="1"/>
    <col min="10987" max="10988" width="8.5546875" style="408" bestFit="1" customWidth="1"/>
    <col min="10989" max="10989" width="5.109375" style="408" bestFit="1" customWidth="1"/>
    <col min="10990" max="10990" width="4.88671875" style="408" bestFit="1" customWidth="1"/>
    <col min="10991" max="10991" width="7.21875" style="408" bestFit="1" customWidth="1"/>
    <col min="10992" max="10992" width="5.6640625" style="408" bestFit="1" customWidth="1"/>
    <col min="10993" max="10994" width="7.21875" style="408" bestFit="1" customWidth="1"/>
    <col min="10995" max="10995" width="5.109375" style="408" bestFit="1" customWidth="1"/>
    <col min="10996" max="10996" width="7.21875" style="408" bestFit="1" customWidth="1"/>
    <col min="10997" max="10997" width="5" style="408" bestFit="1" customWidth="1"/>
    <col min="10998" max="10998" width="7.21875" style="408" bestFit="1" customWidth="1"/>
    <col min="10999" max="10999" width="4.88671875" style="408" bestFit="1" customWidth="1"/>
    <col min="11000" max="11000" width="4.6640625" style="408" bestFit="1" customWidth="1"/>
    <col min="11001" max="11001" width="5" style="408" bestFit="1" customWidth="1"/>
    <col min="11002" max="11002" width="4.88671875" style="408" bestFit="1" customWidth="1"/>
    <col min="11003" max="11003" width="4.5546875" style="408" bestFit="1" customWidth="1"/>
    <col min="11004" max="11004" width="4.88671875" style="408" bestFit="1" customWidth="1"/>
    <col min="11005" max="11009" width="7.33203125" style="408"/>
    <col min="11010" max="11010" width="5.21875" style="408" customWidth="1"/>
    <col min="11011" max="11011" width="27.88671875" style="408" customWidth="1"/>
    <col min="11012" max="11012" width="5.77734375" style="408" customWidth="1"/>
    <col min="11013" max="11013" width="11.109375" style="408" customWidth="1"/>
    <col min="11014" max="11014" width="9.88671875" style="408" customWidth="1"/>
    <col min="11015" max="11016" width="9.33203125" style="408" bestFit="1" customWidth="1"/>
    <col min="11017" max="11018" width="0" style="408" hidden="1" customWidth="1"/>
    <col min="11019" max="11019" width="9" style="408" customWidth="1"/>
    <col min="11020" max="11020" width="9.33203125" style="408" customWidth="1"/>
    <col min="11021" max="11021" width="10.109375" style="408" customWidth="1"/>
    <col min="11022" max="11028" width="0" style="408" hidden="1" customWidth="1"/>
    <col min="11029" max="11029" width="10.109375" style="408" customWidth="1"/>
    <col min="11030" max="11030" width="10" style="408" customWidth="1"/>
    <col min="11031" max="11032" width="0" style="408" hidden="1" customWidth="1"/>
    <col min="11033" max="11033" width="8.5546875" style="408" customWidth="1"/>
    <col min="11034" max="11034" width="0" style="408" hidden="1" customWidth="1"/>
    <col min="11035" max="11035" width="8" style="408" customWidth="1"/>
    <col min="11036" max="11036" width="9.109375" style="408" customWidth="1"/>
    <col min="11037" max="11037" width="8" style="408" customWidth="1"/>
    <col min="11038" max="11038" width="7.109375" style="408" customWidth="1"/>
    <col min="11039" max="11039" width="8.88671875" style="408" customWidth="1"/>
    <col min="11040" max="11040" width="7.88671875" style="408" customWidth="1"/>
    <col min="11041" max="11041" width="7.6640625" style="408" customWidth="1"/>
    <col min="11042" max="11044" width="7.109375" style="408" customWidth="1"/>
    <col min="11045" max="11046" width="9.33203125" style="408" bestFit="1" customWidth="1"/>
    <col min="11047" max="11049" width="7.109375" style="408" customWidth="1"/>
    <col min="11050" max="11050" width="6.77734375" style="408" customWidth="1"/>
    <col min="11051" max="11053" width="7.109375" style="408" customWidth="1"/>
    <col min="11054" max="11054" width="0" style="408" hidden="1" customWidth="1"/>
    <col min="11055" max="11058" width="7.109375" style="408" customWidth="1"/>
    <col min="11059" max="11060" width="0" style="408" hidden="1" customWidth="1"/>
    <col min="11061" max="11064" width="7.109375" style="408" customWidth="1"/>
    <col min="11065" max="11065" width="9.109375" style="408" customWidth="1"/>
    <col min="11066" max="11067" width="7.109375" style="408" customWidth="1"/>
    <col min="11068" max="11068" width="6.21875" style="408" customWidth="1"/>
    <col min="11069" max="11069" width="0" style="408" hidden="1" customWidth="1"/>
    <col min="11070" max="11070" width="7.109375" style="408" customWidth="1"/>
    <col min="11071" max="11071" width="8.77734375" style="408" customWidth="1"/>
    <col min="11072" max="11072" width="9.33203125" style="408" bestFit="1" customWidth="1"/>
    <col min="11073" max="11073" width="6.21875" style="408" customWidth="1"/>
    <col min="11074" max="11074" width="10.44140625" style="408" customWidth="1"/>
    <col min="11075" max="11077" width="0" style="408" hidden="1" customWidth="1"/>
    <col min="11078" max="11078" width="11" style="408" customWidth="1"/>
    <col min="11079" max="11079" width="9.5546875" style="408" customWidth="1"/>
    <col min="11080" max="11080" width="10.77734375" style="408" customWidth="1"/>
    <col min="11081" max="11234" width="10" style="408" customWidth="1"/>
    <col min="11235" max="11235" width="6.109375" style="408" customWidth="1"/>
    <col min="11236" max="11236" width="28.33203125" style="408" customWidth="1"/>
    <col min="11237" max="11237" width="5.77734375" style="408" customWidth="1"/>
    <col min="11238" max="11238" width="10.21875" style="408" customWidth="1"/>
    <col min="11239" max="11239" width="9.6640625" style="408" customWidth="1"/>
    <col min="11240" max="11241" width="8.5546875" style="408" bestFit="1" customWidth="1"/>
    <col min="11242" max="11242" width="8.5546875" style="408" customWidth="1"/>
    <col min="11243" max="11244" width="8.5546875" style="408" bestFit="1" customWidth="1"/>
    <col min="11245" max="11245" width="5.109375" style="408" bestFit="1" customWidth="1"/>
    <col min="11246" max="11246" width="4.88671875" style="408" bestFit="1" customWidth="1"/>
    <col min="11247" max="11247" width="7.21875" style="408" bestFit="1" customWidth="1"/>
    <col min="11248" max="11248" width="5.6640625" style="408" bestFit="1" customWidth="1"/>
    <col min="11249" max="11250" width="7.21875" style="408" bestFit="1" customWidth="1"/>
    <col min="11251" max="11251" width="5.109375" style="408" bestFit="1" customWidth="1"/>
    <col min="11252" max="11252" width="7.21875" style="408" bestFit="1" customWidth="1"/>
    <col min="11253" max="11253" width="5" style="408" bestFit="1" customWidth="1"/>
    <col min="11254" max="11254" width="7.21875" style="408" bestFit="1" customWidth="1"/>
    <col min="11255" max="11255" width="4.88671875" style="408" bestFit="1" customWidth="1"/>
    <col min="11256" max="11256" width="4.6640625" style="408" bestFit="1" customWidth="1"/>
    <col min="11257" max="11257" width="5" style="408" bestFit="1" customWidth="1"/>
    <col min="11258" max="11258" width="4.88671875" style="408" bestFit="1" customWidth="1"/>
    <col min="11259" max="11259" width="4.5546875" style="408" bestFit="1" customWidth="1"/>
    <col min="11260" max="11260" width="4.88671875" style="408" bestFit="1" customWidth="1"/>
    <col min="11261" max="11265" width="7.33203125" style="408"/>
    <col min="11266" max="11266" width="5.21875" style="408" customWidth="1"/>
    <col min="11267" max="11267" width="27.88671875" style="408" customWidth="1"/>
    <col min="11268" max="11268" width="5.77734375" style="408" customWidth="1"/>
    <col min="11269" max="11269" width="11.109375" style="408" customWidth="1"/>
    <col min="11270" max="11270" width="9.88671875" style="408" customWidth="1"/>
    <col min="11271" max="11272" width="9.33203125" style="408" bestFit="1" customWidth="1"/>
    <col min="11273" max="11274" width="0" style="408" hidden="1" customWidth="1"/>
    <col min="11275" max="11275" width="9" style="408" customWidth="1"/>
    <col min="11276" max="11276" width="9.33203125" style="408" customWidth="1"/>
    <col min="11277" max="11277" width="10.109375" style="408" customWidth="1"/>
    <col min="11278" max="11284" width="0" style="408" hidden="1" customWidth="1"/>
    <col min="11285" max="11285" width="10.109375" style="408" customWidth="1"/>
    <col min="11286" max="11286" width="10" style="408" customWidth="1"/>
    <col min="11287" max="11288" width="0" style="408" hidden="1" customWidth="1"/>
    <col min="11289" max="11289" width="8.5546875" style="408" customWidth="1"/>
    <col min="11290" max="11290" width="0" style="408" hidden="1" customWidth="1"/>
    <col min="11291" max="11291" width="8" style="408" customWidth="1"/>
    <col min="11292" max="11292" width="9.109375" style="408" customWidth="1"/>
    <col min="11293" max="11293" width="8" style="408" customWidth="1"/>
    <col min="11294" max="11294" width="7.109375" style="408" customWidth="1"/>
    <col min="11295" max="11295" width="8.88671875" style="408" customWidth="1"/>
    <col min="11296" max="11296" width="7.88671875" style="408" customWidth="1"/>
    <col min="11297" max="11297" width="7.6640625" style="408" customWidth="1"/>
    <col min="11298" max="11300" width="7.109375" style="408" customWidth="1"/>
    <col min="11301" max="11302" width="9.33203125" style="408" bestFit="1" customWidth="1"/>
    <col min="11303" max="11305" width="7.109375" style="408" customWidth="1"/>
    <col min="11306" max="11306" width="6.77734375" style="408" customWidth="1"/>
    <col min="11307" max="11309" width="7.109375" style="408" customWidth="1"/>
    <col min="11310" max="11310" width="0" style="408" hidden="1" customWidth="1"/>
    <col min="11311" max="11314" width="7.109375" style="408" customWidth="1"/>
    <col min="11315" max="11316" width="0" style="408" hidden="1" customWidth="1"/>
    <col min="11317" max="11320" width="7.109375" style="408" customWidth="1"/>
    <col min="11321" max="11321" width="9.109375" style="408" customWidth="1"/>
    <col min="11322" max="11323" width="7.109375" style="408" customWidth="1"/>
    <col min="11324" max="11324" width="6.21875" style="408" customWidth="1"/>
    <col min="11325" max="11325" width="0" style="408" hidden="1" customWidth="1"/>
    <col min="11326" max="11326" width="7.109375" style="408" customWidth="1"/>
    <col min="11327" max="11327" width="8.77734375" style="408" customWidth="1"/>
    <col min="11328" max="11328" width="9.33203125" style="408" bestFit="1" customWidth="1"/>
    <col min="11329" max="11329" width="6.21875" style="408" customWidth="1"/>
    <col min="11330" max="11330" width="10.44140625" style="408" customWidth="1"/>
    <col min="11331" max="11333" width="0" style="408" hidden="1" customWidth="1"/>
    <col min="11334" max="11334" width="11" style="408" customWidth="1"/>
    <col min="11335" max="11335" width="9.5546875" style="408" customWidth="1"/>
    <col min="11336" max="11336" width="10.77734375" style="408" customWidth="1"/>
    <col min="11337" max="11490" width="10" style="408" customWidth="1"/>
    <col min="11491" max="11491" width="6.109375" style="408" customWidth="1"/>
    <col min="11492" max="11492" width="28.33203125" style="408" customWidth="1"/>
    <col min="11493" max="11493" width="5.77734375" style="408" customWidth="1"/>
    <col min="11494" max="11494" width="10.21875" style="408" customWidth="1"/>
    <col min="11495" max="11495" width="9.6640625" style="408" customWidth="1"/>
    <col min="11496" max="11497" width="8.5546875" style="408" bestFit="1" customWidth="1"/>
    <col min="11498" max="11498" width="8.5546875" style="408" customWidth="1"/>
    <col min="11499" max="11500" width="8.5546875" style="408" bestFit="1" customWidth="1"/>
    <col min="11501" max="11501" width="5.109375" style="408" bestFit="1" customWidth="1"/>
    <col min="11502" max="11502" width="4.88671875" style="408" bestFit="1" customWidth="1"/>
    <col min="11503" max="11503" width="7.21875" style="408" bestFit="1" customWidth="1"/>
    <col min="11504" max="11504" width="5.6640625" style="408" bestFit="1" customWidth="1"/>
    <col min="11505" max="11506" width="7.21875" style="408" bestFit="1" customWidth="1"/>
    <col min="11507" max="11507" width="5.109375" style="408" bestFit="1" customWidth="1"/>
    <col min="11508" max="11508" width="7.21875" style="408" bestFit="1" customWidth="1"/>
    <col min="11509" max="11509" width="5" style="408" bestFit="1" customWidth="1"/>
    <col min="11510" max="11510" width="7.21875" style="408" bestFit="1" customWidth="1"/>
    <col min="11511" max="11511" width="4.88671875" style="408" bestFit="1" customWidth="1"/>
    <col min="11512" max="11512" width="4.6640625" style="408" bestFit="1" customWidth="1"/>
    <col min="11513" max="11513" width="5" style="408" bestFit="1" customWidth="1"/>
    <col min="11514" max="11514" width="4.88671875" style="408" bestFit="1" customWidth="1"/>
    <col min="11515" max="11515" width="4.5546875" style="408" bestFit="1" customWidth="1"/>
    <col min="11516" max="11516" width="4.88671875" style="408" bestFit="1" customWidth="1"/>
    <col min="11517" max="11521" width="7.33203125" style="408"/>
    <col min="11522" max="11522" width="5.21875" style="408" customWidth="1"/>
    <col min="11523" max="11523" width="27.88671875" style="408" customWidth="1"/>
    <col min="11524" max="11524" width="5.77734375" style="408" customWidth="1"/>
    <col min="11525" max="11525" width="11.109375" style="408" customWidth="1"/>
    <col min="11526" max="11526" width="9.88671875" style="408" customWidth="1"/>
    <col min="11527" max="11528" width="9.33203125" style="408" bestFit="1" customWidth="1"/>
    <col min="11529" max="11530" width="0" style="408" hidden="1" customWidth="1"/>
    <col min="11531" max="11531" width="9" style="408" customWidth="1"/>
    <col min="11532" max="11532" width="9.33203125" style="408" customWidth="1"/>
    <col min="11533" max="11533" width="10.109375" style="408" customWidth="1"/>
    <col min="11534" max="11540" width="0" style="408" hidden="1" customWidth="1"/>
    <col min="11541" max="11541" width="10.109375" style="408" customWidth="1"/>
    <col min="11542" max="11542" width="10" style="408" customWidth="1"/>
    <col min="11543" max="11544" width="0" style="408" hidden="1" customWidth="1"/>
    <col min="11545" max="11545" width="8.5546875" style="408" customWidth="1"/>
    <col min="11546" max="11546" width="0" style="408" hidden="1" customWidth="1"/>
    <col min="11547" max="11547" width="8" style="408" customWidth="1"/>
    <col min="11548" max="11548" width="9.109375" style="408" customWidth="1"/>
    <col min="11549" max="11549" width="8" style="408" customWidth="1"/>
    <col min="11550" max="11550" width="7.109375" style="408" customWidth="1"/>
    <col min="11551" max="11551" width="8.88671875" style="408" customWidth="1"/>
    <col min="11552" max="11552" width="7.88671875" style="408" customWidth="1"/>
    <col min="11553" max="11553" width="7.6640625" style="408" customWidth="1"/>
    <col min="11554" max="11556" width="7.109375" style="408" customWidth="1"/>
    <col min="11557" max="11558" width="9.33203125" style="408" bestFit="1" customWidth="1"/>
    <col min="11559" max="11561" width="7.109375" style="408" customWidth="1"/>
    <col min="11562" max="11562" width="6.77734375" style="408" customWidth="1"/>
    <col min="11563" max="11565" width="7.109375" style="408" customWidth="1"/>
    <col min="11566" max="11566" width="0" style="408" hidden="1" customWidth="1"/>
    <col min="11567" max="11570" width="7.109375" style="408" customWidth="1"/>
    <col min="11571" max="11572" width="0" style="408" hidden="1" customWidth="1"/>
    <col min="11573" max="11576" width="7.109375" style="408" customWidth="1"/>
    <col min="11577" max="11577" width="9.109375" style="408" customWidth="1"/>
    <col min="11578" max="11579" width="7.109375" style="408" customWidth="1"/>
    <col min="11580" max="11580" width="6.21875" style="408" customWidth="1"/>
    <col min="11581" max="11581" width="0" style="408" hidden="1" customWidth="1"/>
    <col min="11582" max="11582" width="7.109375" style="408" customWidth="1"/>
    <col min="11583" max="11583" width="8.77734375" style="408" customWidth="1"/>
    <col min="11584" max="11584" width="9.33203125" style="408" bestFit="1" customWidth="1"/>
    <col min="11585" max="11585" width="6.21875" style="408" customWidth="1"/>
    <col min="11586" max="11586" width="10.44140625" style="408" customWidth="1"/>
    <col min="11587" max="11589" width="0" style="408" hidden="1" customWidth="1"/>
    <col min="11590" max="11590" width="11" style="408" customWidth="1"/>
    <col min="11591" max="11591" width="9.5546875" style="408" customWidth="1"/>
    <col min="11592" max="11592" width="10.77734375" style="408" customWidth="1"/>
    <col min="11593" max="11746" width="10" style="408" customWidth="1"/>
    <col min="11747" max="11747" width="6.109375" style="408" customWidth="1"/>
    <col min="11748" max="11748" width="28.33203125" style="408" customWidth="1"/>
    <col min="11749" max="11749" width="5.77734375" style="408" customWidth="1"/>
    <col min="11750" max="11750" width="10.21875" style="408" customWidth="1"/>
    <col min="11751" max="11751" width="9.6640625" style="408" customWidth="1"/>
    <col min="11752" max="11753" width="8.5546875" style="408" bestFit="1" customWidth="1"/>
    <col min="11754" max="11754" width="8.5546875" style="408" customWidth="1"/>
    <col min="11755" max="11756" width="8.5546875" style="408" bestFit="1" customWidth="1"/>
    <col min="11757" max="11757" width="5.109375" style="408" bestFit="1" customWidth="1"/>
    <col min="11758" max="11758" width="4.88671875" style="408" bestFit="1" customWidth="1"/>
    <col min="11759" max="11759" width="7.21875" style="408" bestFit="1" customWidth="1"/>
    <col min="11760" max="11760" width="5.6640625" style="408" bestFit="1" customWidth="1"/>
    <col min="11761" max="11762" width="7.21875" style="408" bestFit="1" customWidth="1"/>
    <col min="11763" max="11763" width="5.109375" style="408" bestFit="1" customWidth="1"/>
    <col min="11764" max="11764" width="7.21875" style="408" bestFit="1" customWidth="1"/>
    <col min="11765" max="11765" width="5" style="408" bestFit="1" customWidth="1"/>
    <col min="11766" max="11766" width="7.21875" style="408" bestFit="1" customWidth="1"/>
    <col min="11767" max="11767" width="4.88671875" style="408" bestFit="1" customWidth="1"/>
    <col min="11768" max="11768" width="4.6640625" style="408" bestFit="1" customWidth="1"/>
    <col min="11769" max="11769" width="5" style="408" bestFit="1" customWidth="1"/>
    <col min="11770" max="11770" width="4.88671875" style="408" bestFit="1" customWidth="1"/>
    <col min="11771" max="11771" width="4.5546875" style="408" bestFit="1" customWidth="1"/>
    <col min="11772" max="11772" width="4.88671875" style="408" bestFit="1" customWidth="1"/>
    <col min="11773" max="11777" width="7.33203125" style="408"/>
    <col min="11778" max="11778" width="5.21875" style="408" customWidth="1"/>
    <col min="11779" max="11779" width="27.88671875" style="408" customWidth="1"/>
    <col min="11780" max="11780" width="5.77734375" style="408" customWidth="1"/>
    <col min="11781" max="11781" width="11.109375" style="408" customWidth="1"/>
    <col min="11782" max="11782" width="9.88671875" style="408" customWidth="1"/>
    <col min="11783" max="11784" width="9.33203125" style="408" bestFit="1" customWidth="1"/>
    <col min="11785" max="11786" width="0" style="408" hidden="1" customWidth="1"/>
    <col min="11787" max="11787" width="9" style="408" customWidth="1"/>
    <col min="11788" max="11788" width="9.33203125" style="408" customWidth="1"/>
    <col min="11789" max="11789" width="10.109375" style="408" customWidth="1"/>
    <col min="11790" max="11796" width="0" style="408" hidden="1" customWidth="1"/>
    <col min="11797" max="11797" width="10.109375" style="408" customWidth="1"/>
    <col min="11798" max="11798" width="10" style="408" customWidth="1"/>
    <col min="11799" max="11800" width="0" style="408" hidden="1" customWidth="1"/>
    <col min="11801" max="11801" width="8.5546875" style="408" customWidth="1"/>
    <col min="11802" max="11802" width="0" style="408" hidden="1" customWidth="1"/>
    <col min="11803" max="11803" width="8" style="408" customWidth="1"/>
    <col min="11804" max="11804" width="9.109375" style="408" customWidth="1"/>
    <col min="11805" max="11805" width="8" style="408" customWidth="1"/>
    <col min="11806" max="11806" width="7.109375" style="408" customWidth="1"/>
    <col min="11807" max="11807" width="8.88671875" style="408" customWidth="1"/>
    <col min="11808" max="11808" width="7.88671875" style="408" customWidth="1"/>
    <col min="11809" max="11809" width="7.6640625" style="408" customWidth="1"/>
    <col min="11810" max="11812" width="7.109375" style="408" customWidth="1"/>
    <col min="11813" max="11814" width="9.33203125" style="408" bestFit="1" customWidth="1"/>
    <col min="11815" max="11817" width="7.109375" style="408" customWidth="1"/>
    <col min="11818" max="11818" width="6.77734375" style="408" customWidth="1"/>
    <col min="11819" max="11821" width="7.109375" style="408" customWidth="1"/>
    <col min="11822" max="11822" width="0" style="408" hidden="1" customWidth="1"/>
    <col min="11823" max="11826" width="7.109375" style="408" customWidth="1"/>
    <col min="11827" max="11828" width="0" style="408" hidden="1" customWidth="1"/>
    <col min="11829" max="11832" width="7.109375" style="408" customWidth="1"/>
    <col min="11833" max="11833" width="9.109375" style="408" customWidth="1"/>
    <col min="11834" max="11835" width="7.109375" style="408" customWidth="1"/>
    <col min="11836" max="11836" width="6.21875" style="408" customWidth="1"/>
    <col min="11837" max="11837" width="0" style="408" hidden="1" customWidth="1"/>
    <col min="11838" max="11838" width="7.109375" style="408" customWidth="1"/>
    <col min="11839" max="11839" width="8.77734375" style="408" customWidth="1"/>
    <col min="11840" max="11840" width="9.33203125" style="408" bestFit="1" customWidth="1"/>
    <col min="11841" max="11841" width="6.21875" style="408" customWidth="1"/>
    <col min="11842" max="11842" width="10.44140625" style="408" customWidth="1"/>
    <col min="11843" max="11845" width="0" style="408" hidden="1" customWidth="1"/>
    <col min="11846" max="11846" width="11" style="408" customWidth="1"/>
    <col min="11847" max="11847" width="9.5546875" style="408" customWidth="1"/>
    <col min="11848" max="11848" width="10.77734375" style="408" customWidth="1"/>
    <col min="11849" max="12002" width="10" style="408" customWidth="1"/>
    <col min="12003" max="12003" width="6.109375" style="408" customWidth="1"/>
    <col min="12004" max="12004" width="28.33203125" style="408" customWidth="1"/>
    <col min="12005" max="12005" width="5.77734375" style="408" customWidth="1"/>
    <col min="12006" max="12006" width="10.21875" style="408" customWidth="1"/>
    <col min="12007" max="12007" width="9.6640625" style="408" customWidth="1"/>
    <col min="12008" max="12009" width="8.5546875" style="408" bestFit="1" customWidth="1"/>
    <col min="12010" max="12010" width="8.5546875" style="408" customWidth="1"/>
    <col min="12011" max="12012" width="8.5546875" style="408" bestFit="1" customWidth="1"/>
    <col min="12013" max="12013" width="5.109375" style="408" bestFit="1" customWidth="1"/>
    <col min="12014" max="12014" width="4.88671875" style="408" bestFit="1" customWidth="1"/>
    <col min="12015" max="12015" width="7.21875" style="408" bestFit="1" customWidth="1"/>
    <col min="12016" max="12016" width="5.6640625" style="408" bestFit="1" customWidth="1"/>
    <col min="12017" max="12018" width="7.21875" style="408" bestFit="1" customWidth="1"/>
    <col min="12019" max="12019" width="5.109375" style="408" bestFit="1" customWidth="1"/>
    <col min="12020" max="12020" width="7.21875" style="408" bestFit="1" customWidth="1"/>
    <col min="12021" max="12021" width="5" style="408" bestFit="1" customWidth="1"/>
    <col min="12022" max="12022" width="7.21875" style="408" bestFit="1" customWidth="1"/>
    <col min="12023" max="12023" width="4.88671875" style="408" bestFit="1" customWidth="1"/>
    <col min="12024" max="12024" width="4.6640625" style="408" bestFit="1" customWidth="1"/>
    <col min="12025" max="12025" width="5" style="408" bestFit="1" customWidth="1"/>
    <col min="12026" max="12026" width="4.88671875" style="408" bestFit="1" customWidth="1"/>
    <col min="12027" max="12027" width="4.5546875" style="408" bestFit="1" customWidth="1"/>
    <col min="12028" max="12028" width="4.88671875" style="408" bestFit="1" customWidth="1"/>
    <col min="12029" max="12033" width="7.33203125" style="408"/>
    <col min="12034" max="12034" width="5.21875" style="408" customWidth="1"/>
    <col min="12035" max="12035" width="27.88671875" style="408" customWidth="1"/>
    <col min="12036" max="12036" width="5.77734375" style="408" customWidth="1"/>
    <col min="12037" max="12037" width="11.109375" style="408" customWidth="1"/>
    <col min="12038" max="12038" width="9.88671875" style="408" customWidth="1"/>
    <col min="12039" max="12040" width="9.33203125" style="408" bestFit="1" customWidth="1"/>
    <col min="12041" max="12042" width="0" style="408" hidden="1" customWidth="1"/>
    <col min="12043" max="12043" width="9" style="408" customWidth="1"/>
    <col min="12044" max="12044" width="9.33203125" style="408" customWidth="1"/>
    <col min="12045" max="12045" width="10.109375" style="408" customWidth="1"/>
    <col min="12046" max="12052" width="0" style="408" hidden="1" customWidth="1"/>
    <col min="12053" max="12053" width="10.109375" style="408" customWidth="1"/>
    <col min="12054" max="12054" width="10" style="408" customWidth="1"/>
    <col min="12055" max="12056" width="0" style="408" hidden="1" customWidth="1"/>
    <col min="12057" max="12057" width="8.5546875" style="408" customWidth="1"/>
    <col min="12058" max="12058" width="0" style="408" hidden="1" customWidth="1"/>
    <col min="12059" max="12059" width="8" style="408" customWidth="1"/>
    <col min="12060" max="12060" width="9.109375" style="408" customWidth="1"/>
    <col min="12061" max="12061" width="8" style="408" customWidth="1"/>
    <col min="12062" max="12062" width="7.109375" style="408" customWidth="1"/>
    <col min="12063" max="12063" width="8.88671875" style="408" customWidth="1"/>
    <col min="12064" max="12064" width="7.88671875" style="408" customWidth="1"/>
    <col min="12065" max="12065" width="7.6640625" style="408" customWidth="1"/>
    <col min="12066" max="12068" width="7.109375" style="408" customWidth="1"/>
    <col min="12069" max="12070" width="9.33203125" style="408" bestFit="1" customWidth="1"/>
    <col min="12071" max="12073" width="7.109375" style="408" customWidth="1"/>
    <col min="12074" max="12074" width="6.77734375" style="408" customWidth="1"/>
    <col min="12075" max="12077" width="7.109375" style="408" customWidth="1"/>
    <col min="12078" max="12078" width="0" style="408" hidden="1" customWidth="1"/>
    <col min="12079" max="12082" width="7.109375" style="408" customWidth="1"/>
    <col min="12083" max="12084" width="0" style="408" hidden="1" customWidth="1"/>
    <col min="12085" max="12088" width="7.109375" style="408" customWidth="1"/>
    <col min="12089" max="12089" width="9.109375" style="408" customWidth="1"/>
    <col min="12090" max="12091" width="7.109375" style="408" customWidth="1"/>
    <col min="12092" max="12092" width="6.21875" style="408" customWidth="1"/>
    <col min="12093" max="12093" width="0" style="408" hidden="1" customWidth="1"/>
    <col min="12094" max="12094" width="7.109375" style="408" customWidth="1"/>
    <col min="12095" max="12095" width="8.77734375" style="408" customWidth="1"/>
    <col min="12096" max="12096" width="9.33203125" style="408" bestFit="1" customWidth="1"/>
    <col min="12097" max="12097" width="6.21875" style="408" customWidth="1"/>
    <col min="12098" max="12098" width="10.44140625" style="408" customWidth="1"/>
    <col min="12099" max="12101" width="0" style="408" hidden="1" customWidth="1"/>
    <col min="12102" max="12102" width="11" style="408" customWidth="1"/>
    <col min="12103" max="12103" width="9.5546875" style="408" customWidth="1"/>
    <col min="12104" max="12104" width="10.77734375" style="408" customWidth="1"/>
    <col min="12105" max="12258" width="10" style="408" customWidth="1"/>
    <col min="12259" max="12259" width="6.109375" style="408" customWidth="1"/>
    <col min="12260" max="12260" width="28.33203125" style="408" customWidth="1"/>
    <col min="12261" max="12261" width="5.77734375" style="408" customWidth="1"/>
    <col min="12262" max="12262" width="10.21875" style="408" customWidth="1"/>
    <col min="12263" max="12263" width="9.6640625" style="408" customWidth="1"/>
    <col min="12264" max="12265" width="8.5546875" style="408" bestFit="1" customWidth="1"/>
    <col min="12266" max="12266" width="8.5546875" style="408" customWidth="1"/>
    <col min="12267" max="12268" width="8.5546875" style="408" bestFit="1" customWidth="1"/>
    <col min="12269" max="12269" width="5.109375" style="408" bestFit="1" customWidth="1"/>
    <col min="12270" max="12270" width="4.88671875" style="408" bestFit="1" customWidth="1"/>
    <col min="12271" max="12271" width="7.21875" style="408" bestFit="1" customWidth="1"/>
    <col min="12272" max="12272" width="5.6640625" style="408" bestFit="1" customWidth="1"/>
    <col min="12273" max="12274" width="7.21875" style="408" bestFit="1" customWidth="1"/>
    <col min="12275" max="12275" width="5.109375" style="408" bestFit="1" customWidth="1"/>
    <col min="12276" max="12276" width="7.21875" style="408" bestFit="1" customWidth="1"/>
    <col min="12277" max="12277" width="5" style="408" bestFit="1" customWidth="1"/>
    <col min="12278" max="12278" width="7.21875" style="408" bestFit="1" customWidth="1"/>
    <col min="12279" max="12279" width="4.88671875" style="408" bestFit="1" customWidth="1"/>
    <col min="12280" max="12280" width="4.6640625" style="408" bestFit="1" customWidth="1"/>
    <col min="12281" max="12281" width="5" style="408" bestFit="1" customWidth="1"/>
    <col min="12282" max="12282" width="4.88671875" style="408" bestFit="1" customWidth="1"/>
    <col min="12283" max="12283" width="4.5546875" style="408" bestFit="1" customWidth="1"/>
    <col min="12284" max="12284" width="4.88671875" style="408" bestFit="1" customWidth="1"/>
    <col min="12285" max="12289" width="7.33203125" style="408"/>
    <col min="12290" max="12290" width="5.21875" style="408" customWidth="1"/>
    <col min="12291" max="12291" width="27.88671875" style="408" customWidth="1"/>
    <col min="12292" max="12292" width="5.77734375" style="408" customWidth="1"/>
    <col min="12293" max="12293" width="11.109375" style="408" customWidth="1"/>
    <col min="12294" max="12294" width="9.88671875" style="408" customWidth="1"/>
    <col min="12295" max="12296" width="9.33203125" style="408" bestFit="1" customWidth="1"/>
    <col min="12297" max="12298" width="0" style="408" hidden="1" customWidth="1"/>
    <col min="12299" max="12299" width="9" style="408" customWidth="1"/>
    <col min="12300" max="12300" width="9.33203125" style="408" customWidth="1"/>
    <col min="12301" max="12301" width="10.109375" style="408" customWidth="1"/>
    <col min="12302" max="12308" width="0" style="408" hidden="1" customWidth="1"/>
    <col min="12309" max="12309" width="10.109375" style="408" customWidth="1"/>
    <col min="12310" max="12310" width="10" style="408" customWidth="1"/>
    <col min="12311" max="12312" width="0" style="408" hidden="1" customWidth="1"/>
    <col min="12313" max="12313" width="8.5546875" style="408" customWidth="1"/>
    <col min="12314" max="12314" width="0" style="408" hidden="1" customWidth="1"/>
    <col min="12315" max="12315" width="8" style="408" customWidth="1"/>
    <col min="12316" max="12316" width="9.109375" style="408" customWidth="1"/>
    <col min="12317" max="12317" width="8" style="408" customWidth="1"/>
    <col min="12318" max="12318" width="7.109375" style="408" customWidth="1"/>
    <col min="12319" max="12319" width="8.88671875" style="408" customWidth="1"/>
    <col min="12320" max="12320" width="7.88671875" style="408" customWidth="1"/>
    <col min="12321" max="12321" width="7.6640625" style="408" customWidth="1"/>
    <col min="12322" max="12324" width="7.109375" style="408" customWidth="1"/>
    <col min="12325" max="12326" width="9.33203125" style="408" bestFit="1" customWidth="1"/>
    <col min="12327" max="12329" width="7.109375" style="408" customWidth="1"/>
    <col min="12330" max="12330" width="6.77734375" style="408" customWidth="1"/>
    <col min="12331" max="12333" width="7.109375" style="408" customWidth="1"/>
    <col min="12334" max="12334" width="0" style="408" hidden="1" customWidth="1"/>
    <col min="12335" max="12338" width="7.109375" style="408" customWidth="1"/>
    <col min="12339" max="12340" width="0" style="408" hidden="1" customWidth="1"/>
    <col min="12341" max="12344" width="7.109375" style="408" customWidth="1"/>
    <col min="12345" max="12345" width="9.109375" style="408" customWidth="1"/>
    <col min="12346" max="12347" width="7.109375" style="408" customWidth="1"/>
    <col min="12348" max="12348" width="6.21875" style="408" customWidth="1"/>
    <col min="12349" max="12349" width="0" style="408" hidden="1" customWidth="1"/>
    <col min="12350" max="12350" width="7.109375" style="408" customWidth="1"/>
    <col min="12351" max="12351" width="8.77734375" style="408" customWidth="1"/>
    <col min="12352" max="12352" width="9.33203125" style="408" bestFit="1" customWidth="1"/>
    <col min="12353" max="12353" width="6.21875" style="408" customWidth="1"/>
    <col min="12354" max="12354" width="10.44140625" style="408" customWidth="1"/>
    <col min="12355" max="12357" width="0" style="408" hidden="1" customWidth="1"/>
    <col min="12358" max="12358" width="11" style="408" customWidth="1"/>
    <col min="12359" max="12359" width="9.5546875" style="408" customWidth="1"/>
    <col min="12360" max="12360" width="10.77734375" style="408" customWidth="1"/>
    <col min="12361" max="12514" width="10" style="408" customWidth="1"/>
    <col min="12515" max="12515" width="6.109375" style="408" customWidth="1"/>
    <col min="12516" max="12516" width="28.33203125" style="408" customWidth="1"/>
    <col min="12517" max="12517" width="5.77734375" style="408" customWidth="1"/>
    <col min="12518" max="12518" width="10.21875" style="408" customWidth="1"/>
    <col min="12519" max="12519" width="9.6640625" style="408" customWidth="1"/>
    <col min="12520" max="12521" width="8.5546875" style="408" bestFit="1" customWidth="1"/>
    <col min="12522" max="12522" width="8.5546875" style="408" customWidth="1"/>
    <col min="12523" max="12524" width="8.5546875" style="408" bestFit="1" customWidth="1"/>
    <col min="12525" max="12525" width="5.109375" style="408" bestFit="1" customWidth="1"/>
    <col min="12526" max="12526" width="4.88671875" style="408" bestFit="1" customWidth="1"/>
    <col min="12527" max="12527" width="7.21875" style="408" bestFit="1" customWidth="1"/>
    <col min="12528" max="12528" width="5.6640625" style="408" bestFit="1" customWidth="1"/>
    <col min="12529" max="12530" width="7.21875" style="408" bestFit="1" customWidth="1"/>
    <col min="12531" max="12531" width="5.109375" style="408" bestFit="1" customWidth="1"/>
    <col min="12532" max="12532" width="7.21875" style="408" bestFit="1" customWidth="1"/>
    <col min="12533" max="12533" width="5" style="408" bestFit="1" customWidth="1"/>
    <col min="12534" max="12534" width="7.21875" style="408" bestFit="1" customWidth="1"/>
    <col min="12535" max="12535" width="4.88671875" style="408" bestFit="1" customWidth="1"/>
    <col min="12536" max="12536" width="4.6640625" style="408" bestFit="1" customWidth="1"/>
    <col min="12537" max="12537" width="5" style="408" bestFit="1" customWidth="1"/>
    <col min="12538" max="12538" width="4.88671875" style="408" bestFit="1" customWidth="1"/>
    <col min="12539" max="12539" width="4.5546875" style="408" bestFit="1" customWidth="1"/>
    <col min="12540" max="12540" width="4.88671875" style="408" bestFit="1" customWidth="1"/>
    <col min="12541" max="12545" width="7.33203125" style="408"/>
    <col min="12546" max="12546" width="5.21875" style="408" customWidth="1"/>
    <col min="12547" max="12547" width="27.88671875" style="408" customWidth="1"/>
    <col min="12548" max="12548" width="5.77734375" style="408" customWidth="1"/>
    <col min="12549" max="12549" width="11.109375" style="408" customWidth="1"/>
    <col min="12550" max="12550" width="9.88671875" style="408" customWidth="1"/>
    <col min="12551" max="12552" width="9.33203125" style="408" bestFit="1" customWidth="1"/>
    <col min="12553" max="12554" width="0" style="408" hidden="1" customWidth="1"/>
    <col min="12555" max="12555" width="9" style="408" customWidth="1"/>
    <col min="12556" max="12556" width="9.33203125" style="408" customWidth="1"/>
    <col min="12557" max="12557" width="10.109375" style="408" customWidth="1"/>
    <col min="12558" max="12564" width="0" style="408" hidden="1" customWidth="1"/>
    <col min="12565" max="12565" width="10.109375" style="408" customWidth="1"/>
    <col min="12566" max="12566" width="10" style="408" customWidth="1"/>
    <col min="12567" max="12568" width="0" style="408" hidden="1" customWidth="1"/>
    <col min="12569" max="12569" width="8.5546875" style="408" customWidth="1"/>
    <col min="12570" max="12570" width="0" style="408" hidden="1" customWidth="1"/>
    <col min="12571" max="12571" width="8" style="408" customWidth="1"/>
    <col min="12572" max="12572" width="9.109375" style="408" customWidth="1"/>
    <col min="12573" max="12573" width="8" style="408" customWidth="1"/>
    <col min="12574" max="12574" width="7.109375" style="408" customWidth="1"/>
    <col min="12575" max="12575" width="8.88671875" style="408" customWidth="1"/>
    <col min="12576" max="12576" width="7.88671875" style="408" customWidth="1"/>
    <col min="12577" max="12577" width="7.6640625" style="408" customWidth="1"/>
    <col min="12578" max="12580" width="7.109375" style="408" customWidth="1"/>
    <col min="12581" max="12582" width="9.33203125" style="408" bestFit="1" customWidth="1"/>
    <col min="12583" max="12585" width="7.109375" style="408" customWidth="1"/>
    <col min="12586" max="12586" width="6.77734375" style="408" customWidth="1"/>
    <col min="12587" max="12589" width="7.109375" style="408" customWidth="1"/>
    <col min="12590" max="12590" width="0" style="408" hidden="1" customWidth="1"/>
    <col min="12591" max="12594" width="7.109375" style="408" customWidth="1"/>
    <col min="12595" max="12596" width="0" style="408" hidden="1" customWidth="1"/>
    <col min="12597" max="12600" width="7.109375" style="408" customWidth="1"/>
    <col min="12601" max="12601" width="9.109375" style="408" customWidth="1"/>
    <col min="12602" max="12603" width="7.109375" style="408" customWidth="1"/>
    <col min="12604" max="12604" width="6.21875" style="408" customWidth="1"/>
    <col min="12605" max="12605" width="0" style="408" hidden="1" customWidth="1"/>
    <col min="12606" max="12606" width="7.109375" style="408" customWidth="1"/>
    <col min="12607" max="12607" width="8.77734375" style="408" customWidth="1"/>
    <col min="12608" max="12608" width="9.33203125" style="408" bestFit="1" customWidth="1"/>
    <col min="12609" max="12609" width="6.21875" style="408" customWidth="1"/>
    <col min="12610" max="12610" width="10.44140625" style="408" customWidth="1"/>
    <col min="12611" max="12613" width="0" style="408" hidden="1" customWidth="1"/>
    <col min="12614" max="12614" width="11" style="408" customWidth="1"/>
    <col min="12615" max="12615" width="9.5546875" style="408" customWidth="1"/>
    <col min="12616" max="12616" width="10.77734375" style="408" customWidth="1"/>
    <col min="12617" max="12770" width="10" style="408" customWidth="1"/>
    <col min="12771" max="12771" width="6.109375" style="408" customWidth="1"/>
    <col min="12772" max="12772" width="28.33203125" style="408" customWidth="1"/>
    <col min="12773" max="12773" width="5.77734375" style="408" customWidth="1"/>
    <col min="12774" max="12774" width="10.21875" style="408" customWidth="1"/>
    <col min="12775" max="12775" width="9.6640625" style="408" customWidth="1"/>
    <col min="12776" max="12777" width="8.5546875" style="408" bestFit="1" customWidth="1"/>
    <col min="12778" max="12778" width="8.5546875" style="408" customWidth="1"/>
    <col min="12779" max="12780" width="8.5546875" style="408" bestFit="1" customWidth="1"/>
    <col min="12781" max="12781" width="5.109375" style="408" bestFit="1" customWidth="1"/>
    <col min="12782" max="12782" width="4.88671875" style="408" bestFit="1" customWidth="1"/>
    <col min="12783" max="12783" width="7.21875" style="408" bestFit="1" customWidth="1"/>
    <col min="12784" max="12784" width="5.6640625" style="408" bestFit="1" customWidth="1"/>
    <col min="12785" max="12786" width="7.21875" style="408" bestFit="1" customWidth="1"/>
    <col min="12787" max="12787" width="5.109375" style="408" bestFit="1" customWidth="1"/>
    <col min="12788" max="12788" width="7.21875" style="408" bestFit="1" customWidth="1"/>
    <col min="12789" max="12789" width="5" style="408" bestFit="1" customWidth="1"/>
    <col min="12790" max="12790" width="7.21875" style="408" bestFit="1" customWidth="1"/>
    <col min="12791" max="12791" width="4.88671875" style="408" bestFit="1" customWidth="1"/>
    <col min="12792" max="12792" width="4.6640625" style="408" bestFit="1" customWidth="1"/>
    <col min="12793" max="12793" width="5" style="408" bestFit="1" customWidth="1"/>
    <col min="12794" max="12794" width="4.88671875" style="408" bestFit="1" customWidth="1"/>
    <col min="12795" max="12795" width="4.5546875" style="408" bestFit="1" customWidth="1"/>
    <col min="12796" max="12796" width="4.88671875" style="408" bestFit="1" customWidth="1"/>
    <col min="12797" max="12801" width="7.33203125" style="408"/>
    <col min="12802" max="12802" width="5.21875" style="408" customWidth="1"/>
    <col min="12803" max="12803" width="27.88671875" style="408" customWidth="1"/>
    <col min="12804" max="12804" width="5.77734375" style="408" customWidth="1"/>
    <col min="12805" max="12805" width="11.109375" style="408" customWidth="1"/>
    <col min="12806" max="12806" width="9.88671875" style="408" customWidth="1"/>
    <col min="12807" max="12808" width="9.33203125" style="408" bestFit="1" customWidth="1"/>
    <col min="12809" max="12810" width="0" style="408" hidden="1" customWidth="1"/>
    <col min="12811" max="12811" width="9" style="408" customWidth="1"/>
    <col min="12812" max="12812" width="9.33203125" style="408" customWidth="1"/>
    <col min="12813" max="12813" width="10.109375" style="408" customWidth="1"/>
    <col min="12814" max="12820" width="0" style="408" hidden="1" customWidth="1"/>
    <col min="12821" max="12821" width="10.109375" style="408" customWidth="1"/>
    <col min="12822" max="12822" width="10" style="408" customWidth="1"/>
    <col min="12823" max="12824" width="0" style="408" hidden="1" customWidth="1"/>
    <col min="12825" max="12825" width="8.5546875" style="408" customWidth="1"/>
    <col min="12826" max="12826" width="0" style="408" hidden="1" customWidth="1"/>
    <col min="12827" max="12827" width="8" style="408" customWidth="1"/>
    <col min="12828" max="12828" width="9.109375" style="408" customWidth="1"/>
    <col min="12829" max="12829" width="8" style="408" customWidth="1"/>
    <col min="12830" max="12830" width="7.109375" style="408" customWidth="1"/>
    <col min="12831" max="12831" width="8.88671875" style="408" customWidth="1"/>
    <col min="12832" max="12832" width="7.88671875" style="408" customWidth="1"/>
    <col min="12833" max="12833" width="7.6640625" style="408" customWidth="1"/>
    <col min="12834" max="12836" width="7.109375" style="408" customWidth="1"/>
    <col min="12837" max="12838" width="9.33203125" style="408" bestFit="1" customWidth="1"/>
    <col min="12839" max="12841" width="7.109375" style="408" customWidth="1"/>
    <col min="12842" max="12842" width="6.77734375" style="408" customWidth="1"/>
    <col min="12843" max="12845" width="7.109375" style="408" customWidth="1"/>
    <col min="12846" max="12846" width="0" style="408" hidden="1" customWidth="1"/>
    <col min="12847" max="12850" width="7.109375" style="408" customWidth="1"/>
    <col min="12851" max="12852" width="0" style="408" hidden="1" customWidth="1"/>
    <col min="12853" max="12856" width="7.109375" style="408" customWidth="1"/>
    <col min="12857" max="12857" width="9.109375" style="408" customWidth="1"/>
    <col min="12858" max="12859" width="7.109375" style="408" customWidth="1"/>
    <col min="12860" max="12860" width="6.21875" style="408" customWidth="1"/>
    <col min="12861" max="12861" width="0" style="408" hidden="1" customWidth="1"/>
    <col min="12862" max="12862" width="7.109375" style="408" customWidth="1"/>
    <col min="12863" max="12863" width="8.77734375" style="408" customWidth="1"/>
    <col min="12864" max="12864" width="9.33203125" style="408" bestFit="1" customWidth="1"/>
    <col min="12865" max="12865" width="6.21875" style="408" customWidth="1"/>
    <col min="12866" max="12866" width="10.44140625" style="408" customWidth="1"/>
    <col min="12867" max="12869" width="0" style="408" hidden="1" customWidth="1"/>
    <col min="12870" max="12870" width="11" style="408" customWidth="1"/>
    <col min="12871" max="12871" width="9.5546875" style="408" customWidth="1"/>
    <col min="12872" max="12872" width="10.77734375" style="408" customWidth="1"/>
    <col min="12873" max="13026" width="10" style="408" customWidth="1"/>
    <col min="13027" max="13027" width="6.109375" style="408" customWidth="1"/>
    <col min="13028" max="13028" width="28.33203125" style="408" customWidth="1"/>
    <col min="13029" max="13029" width="5.77734375" style="408" customWidth="1"/>
    <col min="13030" max="13030" width="10.21875" style="408" customWidth="1"/>
    <col min="13031" max="13031" width="9.6640625" style="408" customWidth="1"/>
    <col min="13032" max="13033" width="8.5546875" style="408" bestFit="1" customWidth="1"/>
    <col min="13034" max="13034" width="8.5546875" style="408" customWidth="1"/>
    <col min="13035" max="13036" width="8.5546875" style="408" bestFit="1" customWidth="1"/>
    <col min="13037" max="13037" width="5.109375" style="408" bestFit="1" customWidth="1"/>
    <col min="13038" max="13038" width="4.88671875" style="408" bestFit="1" customWidth="1"/>
    <col min="13039" max="13039" width="7.21875" style="408" bestFit="1" customWidth="1"/>
    <col min="13040" max="13040" width="5.6640625" style="408" bestFit="1" customWidth="1"/>
    <col min="13041" max="13042" width="7.21875" style="408" bestFit="1" customWidth="1"/>
    <col min="13043" max="13043" width="5.109375" style="408" bestFit="1" customWidth="1"/>
    <col min="13044" max="13044" width="7.21875" style="408" bestFit="1" customWidth="1"/>
    <col min="13045" max="13045" width="5" style="408" bestFit="1" customWidth="1"/>
    <col min="13046" max="13046" width="7.21875" style="408" bestFit="1" customWidth="1"/>
    <col min="13047" max="13047" width="4.88671875" style="408" bestFit="1" customWidth="1"/>
    <col min="13048" max="13048" width="4.6640625" style="408" bestFit="1" customWidth="1"/>
    <col min="13049" max="13049" width="5" style="408" bestFit="1" customWidth="1"/>
    <col min="13050" max="13050" width="4.88671875" style="408" bestFit="1" customWidth="1"/>
    <col min="13051" max="13051" width="4.5546875" style="408" bestFit="1" customWidth="1"/>
    <col min="13052" max="13052" width="4.88671875" style="408" bestFit="1" customWidth="1"/>
    <col min="13053" max="13057" width="7.33203125" style="408"/>
    <col min="13058" max="13058" width="5.21875" style="408" customWidth="1"/>
    <col min="13059" max="13059" width="27.88671875" style="408" customWidth="1"/>
    <col min="13060" max="13060" width="5.77734375" style="408" customWidth="1"/>
    <col min="13061" max="13061" width="11.109375" style="408" customWidth="1"/>
    <col min="13062" max="13062" width="9.88671875" style="408" customWidth="1"/>
    <col min="13063" max="13064" width="9.33203125" style="408" bestFit="1" customWidth="1"/>
    <col min="13065" max="13066" width="0" style="408" hidden="1" customWidth="1"/>
    <col min="13067" max="13067" width="9" style="408" customWidth="1"/>
    <col min="13068" max="13068" width="9.33203125" style="408" customWidth="1"/>
    <col min="13069" max="13069" width="10.109375" style="408" customWidth="1"/>
    <col min="13070" max="13076" width="0" style="408" hidden="1" customWidth="1"/>
    <col min="13077" max="13077" width="10.109375" style="408" customWidth="1"/>
    <col min="13078" max="13078" width="10" style="408" customWidth="1"/>
    <col min="13079" max="13080" width="0" style="408" hidden="1" customWidth="1"/>
    <col min="13081" max="13081" width="8.5546875" style="408" customWidth="1"/>
    <col min="13082" max="13082" width="0" style="408" hidden="1" customWidth="1"/>
    <col min="13083" max="13083" width="8" style="408" customWidth="1"/>
    <col min="13084" max="13084" width="9.109375" style="408" customWidth="1"/>
    <col min="13085" max="13085" width="8" style="408" customWidth="1"/>
    <col min="13086" max="13086" width="7.109375" style="408" customWidth="1"/>
    <col min="13087" max="13087" width="8.88671875" style="408" customWidth="1"/>
    <col min="13088" max="13088" width="7.88671875" style="408" customWidth="1"/>
    <col min="13089" max="13089" width="7.6640625" style="408" customWidth="1"/>
    <col min="13090" max="13092" width="7.109375" style="408" customWidth="1"/>
    <col min="13093" max="13094" width="9.33203125" style="408" bestFit="1" customWidth="1"/>
    <col min="13095" max="13097" width="7.109375" style="408" customWidth="1"/>
    <col min="13098" max="13098" width="6.77734375" style="408" customWidth="1"/>
    <col min="13099" max="13101" width="7.109375" style="408" customWidth="1"/>
    <col min="13102" max="13102" width="0" style="408" hidden="1" customWidth="1"/>
    <col min="13103" max="13106" width="7.109375" style="408" customWidth="1"/>
    <col min="13107" max="13108" width="0" style="408" hidden="1" customWidth="1"/>
    <col min="13109" max="13112" width="7.109375" style="408" customWidth="1"/>
    <col min="13113" max="13113" width="9.109375" style="408" customWidth="1"/>
    <col min="13114" max="13115" width="7.109375" style="408" customWidth="1"/>
    <col min="13116" max="13116" width="6.21875" style="408" customWidth="1"/>
    <col min="13117" max="13117" width="0" style="408" hidden="1" customWidth="1"/>
    <col min="13118" max="13118" width="7.109375" style="408" customWidth="1"/>
    <col min="13119" max="13119" width="8.77734375" style="408" customWidth="1"/>
    <col min="13120" max="13120" width="9.33203125" style="408" bestFit="1" customWidth="1"/>
    <col min="13121" max="13121" width="6.21875" style="408" customWidth="1"/>
    <col min="13122" max="13122" width="10.44140625" style="408" customWidth="1"/>
    <col min="13123" max="13125" width="0" style="408" hidden="1" customWidth="1"/>
    <col min="13126" max="13126" width="11" style="408" customWidth="1"/>
    <col min="13127" max="13127" width="9.5546875" style="408" customWidth="1"/>
    <col min="13128" max="13128" width="10.77734375" style="408" customWidth="1"/>
    <col min="13129" max="13282" width="10" style="408" customWidth="1"/>
    <col min="13283" max="13283" width="6.109375" style="408" customWidth="1"/>
    <col min="13284" max="13284" width="28.33203125" style="408" customWidth="1"/>
    <col min="13285" max="13285" width="5.77734375" style="408" customWidth="1"/>
    <col min="13286" max="13286" width="10.21875" style="408" customWidth="1"/>
    <col min="13287" max="13287" width="9.6640625" style="408" customWidth="1"/>
    <col min="13288" max="13289" width="8.5546875" style="408" bestFit="1" customWidth="1"/>
    <col min="13290" max="13290" width="8.5546875" style="408" customWidth="1"/>
    <col min="13291" max="13292" width="8.5546875" style="408" bestFit="1" customWidth="1"/>
    <col min="13293" max="13293" width="5.109375" style="408" bestFit="1" customWidth="1"/>
    <col min="13294" max="13294" width="4.88671875" style="408" bestFit="1" customWidth="1"/>
    <col min="13295" max="13295" width="7.21875" style="408" bestFit="1" customWidth="1"/>
    <col min="13296" max="13296" width="5.6640625" style="408" bestFit="1" customWidth="1"/>
    <col min="13297" max="13298" width="7.21875" style="408" bestFit="1" customWidth="1"/>
    <col min="13299" max="13299" width="5.109375" style="408" bestFit="1" customWidth="1"/>
    <col min="13300" max="13300" width="7.21875" style="408" bestFit="1" customWidth="1"/>
    <col min="13301" max="13301" width="5" style="408" bestFit="1" customWidth="1"/>
    <col min="13302" max="13302" width="7.21875" style="408" bestFit="1" customWidth="1"/>
    <col min="13303" max="13303" width="4.88671875" style="408" bestFit="1" customWidth="1"/>
    <col min="13304" max="13304" width="4.6640625" style="408" bestFit="1" customWidth="1"/>
    <col min="13305" max="13305" width="5" style="408" bestFit="1" customWidth="1"/>
    <col min="13306" max="13306" width="4.88671875" style="408" bestFit="1" customWidth="1"/>
    <col min="13307" max="13307" width="4.5546875" style="408" bestFit="1" customWidth="1"/>
    <col min="13308" max="13308" width="4.88671875" style="408" bestFit="1" customWidth="1"/>
    <col min="13309" max="13313" width="7.33203125" style="408"/>
    <col min="13314" max="13314" width="5.21875" style="408" customWidth="1"/>
    <col min="13315" max="13315" width="27.88671875" style="408" customWidth="1"/>
    <col min="13316" max="13316" width="5.77734375" style="408" customWidth="1"/>
    <col min="13317" max="13317" width="11.109375" style="408" customWidth="1"/>
    <col min="13318" max="13318" width="9.88671875" style="408" customWidth="1"/>
    <col min="13319" max="13320" width="9.33203125" style="408" bestFit="1" customWidth="1"/>
    <col min="13321" max="13322" width="0" style="408" hidden="1" customWidth="1"/>
    <col min="13323" max="13323" width="9" style="408" customWidth="1"/>
    <col min="13324" max="13324" width="9.33203125" style="408" customWidth="1"/>
    <col min="13325" max="13325" width="10.109375" style="408" customWidth="1"/>
    <col min="13326" max="13332" width="0" style="408" hidden="1" customWidth="1"/>
    <col min="13333" max="13333" width="10.109375" style="408" customWidth="1"/>
    <col min="13334" max="13334" width="10" style="408" customWidth="1"/>
    <col min="13335" max="13336" width="0" style="408" hidden="1" customWidth="1"/>
    <col min="13337" max="13337" width="8.5546875" style="408" customWidth="1"/>
    <col min="13338" max="13338" width="0" style="408" hidden="1" customWidth="1"/>
    <col min="13339" max="13339" width="8" style="408" customWidth="1"/>
    <col min="13340" max="13340" width="9.109375" style="408" customWidth="1"/>
    <col min="13341" max="13341" width="8" style="408" customWidth="1"/>
    <col min="13342" max="13342" width="7.109375" style="408" customWidth="1"/>
    <col min="13343" max="13343" width="8.88671875" style="408" customWidth="1"/>
    <col min="13344" max="13344" width="7.88671875" style="408" customWidth="1"/>
    <col min="13345" max="13345" width="7.6640625" style="408" customWidth="1"/>
    <col min="13346" max="13348" width="7.109375" style="408" customWidth="1"/>
    <col min="13349" max="13350" width="9.33203125" style="408" bestFit="1" customWidth="1"/>
    <col min="13351" max="13353" width="7.109375" style="408" customWidth="1"/>
    <col min="13354" max="13354" width="6.77734375" style="408" customWidth="1"/>
    <col min="13355" max="13357" width="7.109375" style="408" customWidth="1"/>
    <col min="13358" max="13358" width="0" style="408" hidden="1" customWidth="1"/>
    <col min="13359" max="13362" width="7.109375" style="408" customWidth="1"/>
    <col min="13363" max="13364" width="0" style="408" hidden="1" customWidth="1"/>
    <col min="13365" max="13368" width="7.109375" style="408" customWidth="1"/>
    <col min="13369" max="13369" width="9.109375" style="408" customWidth="1"/>
    <col min="13370" max="13371" width="7.109375" style="408" customWidth="1"/>
    <col min="13372" max="13372" width="6.21875" style="408" customWidth="1"/>
    <col min="13373" max="13373" width="0" style="408" hidden="1" customWidth="1"/>
    <col min="13374" max="13374" width="7.109375" style="408" customWidth="1"/>
    <col min="13375" max="13375" width="8.77734375" style="408" customWidth="1"/>
    <col min="13376" max="13376" width="9.33203125" style="408" bestFit="1" customWidth="1"/>
    <col min="13377" max="13377" width="6.21875" style="408" customWidth="1"/>
    <col min="13378" max="13378" width="10.44140625" style="408" customWidth="1"/>
    <col min="13379" max="13381" width="0" style="408" hidden="1" customWidth="1"/>
    <col min="13382" max="13382" width="11" style="408" customWidth="1"/>
    <col min="13383" max="13383" width="9.5546875" style="408" customWidth="1"/>
    <col min="13384" max="13384" width="10.77734375" style="408" customWidth="1"/>
    <col min="13385" max="13538" width="10" style="408" customWidth="1"/>
    <col min="13539" max="13539" width="6.109375" style="408" customWidth="1"/>
    <col min="13540" max="13540" width="28.33203125" style="408" customWidth="1"/>
    <col min="13541" max="13541" width="5.77734375" style="408" customWidth="1"/>
    <col min="13542" max="13542" width="10.21875" style="408" customWidth="1"/>
    <col min="13543" max="13543" width="9.6640625" style="408" customWidth="1"/>
    <col min="13544" max="13545" width="8.5546875" style="408" bestFit="1" customWidth="1"/>
    <col min="13546" max="13546" width="8.5546875" style="408" customWidth="1"/>
    <col min="13547" max="13548" width="8.5546875" style="408" bestFit="1" customWidth="1"/>
    <col min="13549" max="13549" width="5.109375" style="408" bestFit="1" customWidth="1"/>
    <col min="13550" max="13550" width="4.88671875" style="408" bestFit="1" customWidth="1"/>
    <col min="13551" max="13551" width="7.21875" style="408" bestFit="1" customWidth="1"/>
    <col min="13552" max="13552" width="5.6640625" style="408" bestFit="1" customWidth="1"/>
    <col min="13553" max="13554" width="7.21875" style="408" bestFit="1" customWidth="1"/>
    <col min="13555" max="13555" width="5.109375" style="408" bestFit="1" customWidth="1"/>
    <col min="13556" max="13556" width="7.21875" style="408" bestFit="1" customWidth="1"/>
    <col min="13557" max="13557" width="5" style="408" bestFit="1" customWidth="1"/>
    <col min="13558" max="13558" width="7.21875" style="408" bestFit="1" customWidth="1"/>
    <col min="13559" max="13559" width="4.88671875" style="408" bestFit="1" customWidth="1"/>
    <col min="13560" max="13560" width="4.6640625" style="408" bestFit="1" customWidth="1"/>
    <col min="13561" max="13561" width="5" style="408" bestFit="1" customWidth="1"/>
    <col min="13562" max="13562" width="4.88671875" style="408" bestFit="1" customWidth="1"/>
    <col min="13563" max="13563" width="4.5546875" style="408" bestFit="1" customWidth="1"/>
    <col min="13564" max="13564" width="4.88671875" style="408" bestFit="1" customWidth="1"/>
    <col min="13565" max="13569" width="7.33203125" style="408"/>
    <col min="13570" max="13570" width="5.21875" style="408" customWidth="1"/>
    <col min="13571" max="13571" width="27.88671875" style="408" customWidth="1"/>
    <col min="13572" max="13572" width="5.77734375" style="408" customWidth="1"/>
    <col min="13573" max="13573" width="11.109375" style="408" customWidth="1"/>
    <col min="13574" max="13574" width="9.88671875" style="408" customWidth="1"/>
    <col min="13575" max="13576" width="9.33203125" style="408" bestFit="1" customWidth="1"/>
    <col min="13577" max="13578" width="0" style="408" hidden="1" customWidth="1"/>
    <col min="13579" max="13579" width="9" style="408" customWidth="1"/>
    <col min="13580" max="13580" width="9.33203125" style="408" customWidth="1"/>
    <col min="13581" max="13581" width="10.109375" style="408" customWidth="1"/>
    <col min="13582" max="13588" width="0" style="408" hidden="1" customWidth="1"/>
    <col min="13589" max="13589" width="10.109375" style="408" customWidth="1"/>
    <col min="13590" max="13590" width="10" style="408" customWidth="1"/>
    <col min="13591" max="13592" width="0" style="408" hidden="1" customWidth="1"/>
    <col min="13593" max="13593" width="8.5546875" style="408" customWidth="1"/>
    <col min="13594" max="13594" width="0" style="408" hidden="1" customWidth="1"/>
    <col min="13595" max="13595" width="8" style="408" customWidth="1"/>
    <col min="13596" max="13596" width="9.109375" style="408" customWidth="1"/>
    <col min="13597" max="13597" width="8" style="408" customWidth="1"/>
    <col min="13598" max="13598" width="7.109375" style="408" customWidth="1"/>
    <col min="13599" max="13599" width="8.88671875" style="408" customWidth="1"/>
    <col min="13600" max="13600" width="7.88671875" style="408" customWidth="1"/>
    <col min="13601" max="13601" width="7.6640625" style="408" customWidth="1"/>
    <col min="13602" max="13604" width="7.109375" style="408" customWidth="1"/>
    <col min="13605" max="13606" width="9.33203125" style="408" bestFit="1" customWidth="1"/>
    <col min="13607" max="13609" width="7.109375" style="408" customWidth="1"/>
    <col min="13610" max="13610" width="6.77734375" style="408" customWidth="1"/>
    <col min="13611" max="13613" width="7.109375" style="408" customWidth="1"/>
    <col min="13614" max="13614" width="0" style="408" hidden="1" customWidth="1"/>
    <col min="13615" max="13618" width="7.109375" style="408" customWidth="1"/>
    <col min="13619" max="13620" width="0" style="408" hidden="1" customWidth="1"/>
    <col min="13621" max="13624" width="7.109375" style="408" customWidth="1"/>
    <col min="13625" max="13625" width="9.109375" style="408" customWidth="1"/>
    <col min="13626" max="13627" width="7.109375" style="408" customWidth="1"/>
    <col min="13628" max="13628" width="6.21875" style="408" customWidth="1"/>
    <col min="13629" max="13629" width="0" style="408" hidden="1" customWidth="1"/>
    <col min="13630" max="13630" width="7.109375" style="408" customWidth="1"/>
    <col min="13631" max="13631" width="8.77734375" style="408" customWidth="1"/>
    <col min="13632" max="13632" width="9.33203125" style="408" bestFit="1" customWidth="1"/>
    <col min="13633" max="13633" width="6.21875" style="408" customWidth="1"/>
    <col min="13634" max="13634" width="10.44140625" style="408" customWidth="1"/>
    <col min="13635" max="13637" width="0" style="408" hidden="1" customWidth="1"/>
    <col min="13638" max="13638" width="11" style="408" customWidth="1"/>
    <col min="13639" max="13639" width="9.5546875" style="408" customWidth="1"/>
    <col min="13640" max="13640" width="10.77734375" style="408" customWidth="1"/>
    <col min="13641" max="13794" width="10" style="408" customWidth="1"/>
    <col min="13795" max="13795" width="6.109375" style="408" customWidth="1"/>
    <col min="13796" max="13796" width="28.33203125" style="408" customWidth="1"/>
    <col min="13797" max="13797" width="5.77734375" style="408" customWidth="1"/>
    <col min="13798" max="13798" width="10.21875" style="408" customWidth="1"/>
    <col min="13799" max="13799" width="9.6640625" style="408" customWidth="1"/>
    <col min="13800" max="13801" width="8.5546875" style="408" bestFit="1" customWidth="1"/>
    <col min="13802" max="13802" width="8.5546875" style="408" customWidth="1"/>
    <col min="13803" max="13804" width="8.5546875" style="408" bestFit="1" customWidth="1"/>
    <col min="13805" max="13805" width="5.109375" style="408" bestFit="1" customWidth="1"/>
    <col min="13806" max="13806" width="4.88671875" style="408" bestFit="1" customWidth="1"/>
    <col min="13807" max="13807" width="7.21875" style="408" bestFit="1" customWidth="1"/>
    <col min="13808" max="13808" width="5.6640625" style="408" bestFit="1" customWidth="1"/>
    <col min="13809" max="13810" width="7.21875" style="408" bestFit="1" customWidth="1"/>
    <col min="13811" max="13811" width="5.109375" style="408" bestFit="1" customWidth="1"/>
    <col min="13812" max="13812" width="7.21875" style="408" bestFit="1" customWidth="1"/>
    <col min="13813" max="13813" width="5" style="408" bestFit="1" customWidth="1"/>
    <col min="13814" max="13814" width="7.21875" style="408" bestFit="1" customWidth="1"/>
    <col min="13815" max="13815" width="4.88671875" style="408" bestFit="1" customWidth="1"/>
    <col min="13816" max="13816" width="4.6640625" style="408" bestFit="1" customWidth="1"/>
    <col min="13817" max="13817" width="5" style="408" bestFit="1" customWidth="1"/>
    <col min="13818" max="13818" width="4.88671875" style="408" bestFit="1" customWidth="1"/>
    <col min="13819" max="13819" width="4.5546875" style="408" bestFit="1" customWidth="1"/>
    <col min="13820" max="13820" width="4.88671875" style="408" bestFit="1" customWidth="1"/>
    <col min="13821" max="13825" width="7.33203125" style="408"/>
    <col min="13826" max="13826" width="5.21875" style="408" customWidth="1"/>
    <col min="13827" max="13827" width="27.88671875" style="408" customWidth="1"/>
    <col min="13828" max="13828" width="5.77734375" style="408" customWidth="1"/>
    <col min="13829" max="13829" width="11.109375" style="408" customWidth="1"/>
    <col min="13830" max="13830" width="9.88671875" style="408" customWidth="1"/>
    <col min="13831" max="13832" width="9.33203125" style="408" bestFit="1" customWidth="1"/>
    <col min="13833" max="13834" width="0" style="408" hidden="1" customWidth="1"/>
    <col min="13835" max="13835" width="9" style="408" customWidth="1"/>
    <col min="13836" max="13836" width="9.33203125" style="408" customWidth="1"/>
    <col min="13837" max="13837" width="10.109375" style="408" customWidth="1"/>
    <col min="13838" max="13844" width="0" style="408" hidden="1" customWidth="1"/>
    <col min="13845" max="13845" width="10.109375" style="408" customWidth="1"/>
    <col min="13846" max="13846" width="10" style="408" customWidth="1"/>
    <col min="13847" max="13848" width="0" style="408" hidden="1" customWidth="1"/>
    <col min="13849" max="13849" width="8.5546875" style="408" customWidth="1"/>
    <col min="13850" max="13850" width="0" style="408" hidden="1" customWidth="1"/>
    <col min="13851" max="13851" width="8" style="408" customWidth="1"/>
    <col min="13852" max="13852" width="9.109375" style="408" customWidth="1"/>
    <col min="13853" max="13853" width="8" style="408" customWidth="1"/>
    <col min="13854" max="13854" width="7.109375" style="408" customWidth="1"/>
    <col min="13855" max="13855" width="8.88671875" style="408" customWidth="1"/>
    <col min="13856" max="13856" width="7.88671875" style="408" customWidth="1"/>
    <col min="13857" max="13857" width="7.6640625" style="408" customWidth="1"/>
    <col min="13858" max="13860" width="7.109375" style="408" customWidth="1"/>
    <col min="13861" max="13862" width="9.33203125" style="408" bestFit="1" customWidth="1"/>
    <col min="13863" max="13865" width="7.109375" style="408" customWidth="1"/>
    <col min="13866" max="13866" width="6.77734375" style="408" customWidth="1"/>
    <col min="13867" max="13869" width="7.109375" style="408" customWidth="1"/>
    <col min="13870" max="13870" width="0" style="408" hidden="1" customWidth="1"/>
    <col min="13871" max="13874" width="7.109375" style="408" customWidth="1"/>
    <col min="13875" max="13876" width="0" style="408" hidden="1" customWidth="1"/>
    <col min="13877" max="13880" width="7.109375" style="408" customWidth="1"/>
    <col min="13881" max="13881" width="9.109375" style="408" customWidth="1"/>
    <col min="13882" max="13883" width="7.109375" style="408" customWidth="1"/>
    <col min="13884" max="13884" width="6.21875" style="408" customWidth="1"/>
    <col min="13885" max="13885" width="0" style="408" hidden="1" customWidth="1"/>
    <col min="13886" max="13886" width="7.109375" style="408" customWidth="1"/>
    <col min="13887" max="13887" width="8.77734375" style="408" customWidth="1"/>
    <col min="13888" max="13888" width="9.33203125" style="408" bestFit="1" customWidth="1"/>
    <col min="13889" max="13889" width="6.21875" style="408" customWidth="1"/>
    <col min="13890" max="13890" width="10.44140625" style="408" customWidth="1"/>
    <col min="13891" max="13893" width="0" style="408" hidden="1" customWidth="1"/>
    <col min="13894" max="13894" width="11" style="408" customWidth="1"/>
    <col min="13895" max="13895" width="9.5546875" style="408" customWidth="1"/>
    <col min="13896" max="13896" width="10.77734375" style="408" customWidth="1"/>
    <col min="13897" max="14050" width="10" style="408" customWidth="1"/>
    <col min="14051" max="14051" width="6.109375" style="408" customWidth="1"/>
    <col min="14052" max="14052" width="28.33203125" style="408" customWidth="1"/>
    <col min="14053" max="14053" width="5.77734375" style="408" customWidth="1"/>
    <col min="14054" max="14054" width="10.21875" style="408" customWidth="1"/>
    <col min="14055" max="14055" width="9.6640625" style="408" customWidth="1"/>
    <col min="14056" max="14057" width="8.5546875" style="408" bestFit="1" customWidth="1"/>
    <col min="14058" max="14058" width="8.5546875" style="408" customWidth="1"/>
    <col min="14059" max="14060" width="8.5546875" style="408" bestFit="1" customWidth="1"/>
    <col min="14061" max="14061" width="5.109375" style="408" bestFit="1" customWidth="1"/>
    <col min="14062" max="14062" width="4.88671875" style="408" bestFit="1" customWidth="1"/>
    <col min="14063" max="14063" width="7.21875" style="408" bestFit="1" customWidth="1"/>
    <col min="14064" max="14064" width="5.6640625" style="408" bestFit="1" customWidth="1"/>
    <col min="14065" max="14066" width="7.21875" style="408" bestFit="1" customWidth="1"/>
    <col min="14067" max="14067" width="5.109375" style="408" bestFit="1" customWidth="1"/>
    <col min="14068" max="14068" width="7.21875" style="408" bestFit="1" customWidth="1"/>
    <col min="14069" max="14069" width="5" style="408" bestFit="1" customWidth="1"/>
    <col min="14070" max="14070" width="7.21875" style="408" bestFit="1" customWidth="1"/>
    <col min="14071" max="14071" width="4.88671875" style="408" bestFit="1" customWidth="1"/>
    <col min="14072" max="14072" width="4.6640625" style="408" bestFit="1" customWidth="1"/>
    <col min="14073" max="14073" width="5" style="408" bestFit="1" customWidth="1"/>
    <col min="14074" max="14074" width="4.88671875" style="408" bestFit="1" customWidth="1"/>
    <col min="14075" max="14075" width="4.5546875" style="408" bestFit="1" customWidth="1"/>
    <col min="14076" max="14076" width="4.88671875" style="408" bestFit="1" customWidth="1"/>
    <col min="14077" max="14081" width="7.33203125" style="408"/>
    <col min="14082" max="14082" width="5.21875" style="408" customWidth="1"/>
    <col min="14083" max="14083" width="27.88671875" style="408" customWidth="1"/>
    <col min="14084" max="14084" width="5.77734375" style="408" customWidth="1"/>
    <col min="14085" max="14085" width="11.109375" style="408" customWidth="1"/>
    <col min="14086" max="14086" width="9.88671875" style="408" customWidth="1"/>
    <col min="14087" max="14088" width="9.33203125" style="408" bestFit="1" customWidth="1"/>
    <col min="14089" max="14090" width="0" style="408" hidden="1" customWidth="1"/>
    <col min="14091" max="14091" width="9" style="408" customWidth="1"/>
    <col min="14092" max="14092" width="9.33203125" style="408" customWidth="1"/>
    <col min="14093" max="14093" width="10.109375" style="408" customWidth="1"/>
    <col min="14094" max="14100" width="0" style="408" hidden="1" customWidth="1"/>
    <col min="14101" max="14101" width="10.109375" style="408" customWidth="1"/>
    <col min="14102" max="14102" width="10" style="408" customWidth="1"/>
    <col min="14103" max="14104" width="0" style="408" hidden="1" customWidth="1"/>
    <col min="14105" max="14105" width="8.5546875" style="408" customWidth="1"/>
    <col min="14106" max="14106" width="0" style="408" hidden="1" customWidth="1"/>
    <col min="14107" max="14107" width="8" style="408" customWidth="1"/>
    <col min="14108" max="14108" width="9.109375" style="408" customWidth="1"/>
    <col min="14109" max="14109" width="8" style="408" customWidth="1"/>
    <col min="14110" max="14110" width="7.109375" style="408" customWidth="1"/>
    <col min="14111" max="14111" width="8.88671875" style="408" customWidth="1"/>
    <col min="14112" max="14112" width="7.88671875" style="408" customWidth="1"/>
    <col min="14113" max="14113" width="7.6640625" style="408" customWidth="1"/>
    <col min="14114" max="14116" width="7.109375" style="408" customWidth="1"/>
    <col min="14117" max="14118" width="9.33203125" style="408" bestFit="1" customWidth="1"/>
    <col min="14119" max="14121" width="7.109375" style="408" customWidth="1"/>
    <col min="14122" max="14122" width="6.77734375" style="408" customWidth="1"/>
    <col min="14123" max="14125" width="7.109375" style="408" customWidth="1"/>
    <col min="14126" max="14126" width="0" style="408" hidden="1" customWidth="1"/>
    <col min="14127" max="14130" width="7.109375" style="408" customWidth="1"/>
    <col min="14131" max="14132" width="0" style="408" hidden="1" customWidth="1"/>
    <col min="14133" max="14136" width="7.109375" style="408" customWidth="1"/>
    <col min="14137" max="14137" width="9.109375" style="408" customWidth="1"/>
    <col min="14138" max="14139" width="7.109375" style="408" customWidth="1"/>
    <col min="14140" max="14140" width="6.21875" style="408" customWidth="1"/>
    <col min="14141" max="14141" width="0" style="408" hidden="1" customWidth="1"/>
    <col min="14142" max="14142" width="7.109375" style="408" customWidth="1"/>
    <col min="14143" max="14143" width="8.77734375" style="408" customWidth="1"/>
    <col min="14144" max="14144" width="9.33203125" style="408" bestFit="1" customWidth="1"/>
    <col min="14145" max="14145" width="6.21875" style="408" customWidth="1"/>
    <col min="14146" max="14146" width="10.44140625" style="408" customWidth="1"/>
    <col min="14147" max="14149" width="0" style="408" hidden="1" customWidth="1"/>
    <col min="14150" max="14150" width="11" style="408" customWidth="1"/>
    <col min="14151" max="14151" width="9.5546875" style="408" customWidth="1"/>
    <col min="14152" max="14152" width="10.77734375" style="408" customWidth="1"/>
    <col min="14153" max="14306" width="10" style="408" customWidth="1"/>
    <col min="14307" max="14307" width="6.109375" style="408" customWidth="1"/>
    <col min="14308" max="14308" width="28.33203125" style="408" customWidth="1"/>
    <col min="14309" max="14309" width="5.77734375" style="408" customWidth="1"/>
    <col min="14310" max="14310" width="10.21875" style="408" customWidth="1"/>
    <col min="14311" max="14311" width="9.6640625" style="408" customWidth="1"/>
    <col min="14312" max="14313" width="8.5546875" style="408" bestFit="1" customWidth="1"/>
    <col min="14314" max="14314" width="8.5546875" style="408" customWidth="1"/>
    <col min="14315" max="14316" width="8.5546875" style="408" bestFit="1" customWidth="1"/>
    <col min="14317" max="14317" width="5.109375" style="408" bestFit="1" customWidth="1"/>
    <col min="14318" max="14318" width="4.88671875" style="408" bestFit="1" customWidth="1"/>
    <col min="14319" max="14319" width="7.21875" style="408" bestFit="1" customWidth="1"/>
    <col min="14320" max="14320" width="5.6640625" style="408" bestFit="1" customWidth="1"/>
    <col min="14321" max="14322" width="7.21875" style="408" bestFit="1" customWidth="1"/>
    <col min="14323" max="14323" width="5.109375" style="408" bestFit="1" customWidth="1"/>
    <col min="14324" max="14324" width="7.21875" style="408" bestFit="1" customWidth="1"/>
    <col min="14325" max="14325" width="5" style="408" bestFit="1" customWidth="1"/>
    <col min="14326" max="14326" width="7.21875" style="408" bestFit="1" customWidth="1"/>
    <col min="14327" max="14327" width="4.88671875" style="408" bestFit="1" customWidth="1"/>
    <col min="14328" max="14328" width="4.6640625" style="408" bestFit="1" customWidth="1"/>
    <col min="14329" max="14329" width="5" style="408" bestFit="1" customWidth="1"/>
    <col min="14330" max="14330" width="4.88671875" style="408" bestFit="1" customWidth="1"/>
    <col min="14331" max="14331" width="4.5546875" style="408" bestFit="1" customWidth="1"/>
    <col min="14332" max="14332" width="4.88671875" style="408" bestFit="1" customWidth="1"/>
    <col min="14333" max="14337" width="7.33203125" style="408"/>
    <col min="14338" max="14338" width="5.21875" style="408" customWidth="1"/>
    <col min="14339" max="14339" width="27.88671875" style="408" customWidth="1"/>
    <col min="14340" max="14340" width="5.77734375" style="408" customWidth="1"/>
    <col min="14341" max="14341" width="11.109375" style="408" customWidth="1"/>
    <col min="14342" max="14342" width="9.88671875" style="408" customWidth="1"/>
    <col min="14343" max="14344" width="9.33203125" style="408" bestFit="1" customWidth="1"/>
    <col min="14345" max="14346" width="0" style="408" hidden="1" customWidth="1"/>
    <col min="14347" max="14347" width="9" style="408" customWidth="1"/>
    <col min="14348" max="14348" width="9.33203125" style="408" customWidth="1"/>
    <col min="14349" max="14349" width="10.109375" style="408" customWidth="1"/>
    <col min="14350" max="14356" width="0" style="408" hidden="1" customWidth="1"/>
    <col min="14357" max="14357" width="10.109375" style="408" customWidth="1"/>
    <col min="14358" max="14358" width="10" style="408" customWidth="1"/>
    <col min="14359" max="14360" width="0" style="408" hidden="1" customWidth="1"/>
    <col min="14361" max="14361" width="8.5546875" style="408" customWidth="1"/>
    <col min="14362" max="14362" width="0" style="408" hidden="1" customWidth="1"/>
    <col min="14363" max="14363" width="8" style="408" customWidth="1"/>
    <col min="14364" max="14364" width="9.109375" style="408" customWidth="1"/>
    <col min="14365" max="14365" width="8" style="408" customWidth="1"/>
    <col min="14366" max="14366" width="7.109375" style="408" customWidth="1"/>
    <col min="14367" max="14367" width="8.88671875" style="408" customWidth="1"/>
    <col min="14368" max="14368" width="7.88671875" style="408" customWidth="1"/>
    <col min="14369" max="14369" width="7.6640625" style="408" customWidth="1"/>
    <col min="14370" max="14372" width="7.109375" style="408" customWidth="1"/>
    <col min="14373" max="14374" width="9.33203125" style="408" bestFit="1" customWidth="1"/>
    <col min="14375" max="14377" width="7.109375" style="408" customWidth="1"/>
    <col min="14378" max="14378" width="6.77734375" style="408" customWidth="1"/>
    <col min="14379" max="14381" width="7.109375" style="408" customWidth="1"/>
    <col min="14382" max="14382" width="0" style="408" hidden="1" customWidth="1"/>
    <col min="14383" max="14386" width="7.109375" style="408" customWidth="1"/>
    <col min="14387" max="14388" width="0" style="408" hidden="1" customWidth="1"/>
    <col min="14389" max="14392" width="7.109375" style="408" customWidth="1"/>
    <col min="14393" max="14393" width="9.109375" style="408" customWidth="1"/>
    <col min="14394" max="14395" width="7.109375" style="408" customWidth="1"/>
    <col min="14396" max="14396" width="6.21875" style="408" customWidth="1"/>
    <col min="14397" max="14397" width="0" style="408" hidden="1" customWidth="1"/>
    <col min="14398" max="14398" width="7.109375" style="408" customWidth="1"/>
    <col min="14399" max="14399" width="8.77734375" style="408" customWidth="1"/>
    <col min="14400" max="14400" width="9.33203125" style="408" bestFit="1" customWidth="1"/>
    <col min="14401" max="14401" width="6.21875" style="408" customWidth="1"/>
    <col min="14402" max="14402" width="10.44140625" style="408" customWidth="1"/>
    <col min="14403" max="14405" width="0" style="408" hidden="1" customWidth="1"/>
    <col min="14406" max="14406" width="11" style="408" customWidth="1"/>
    <col min="14407" max="14407" width="9.5546875" style="408" customWidth="1"/>
    <col min="14408" max="14408" width="10.77734375" style="408" customWidth="1"/>
    <col min="14409" max="14562" width="10" style="408" customWidth="1"/>
    <col min="14563" max="14563" width="6.109375" style="408" customWidth="1"/>
    <col min="14564" max="14564" width="28.33203125" style="408" customWidth="1"/>
    <col min="14565" max="14565" width="5.77734375" style="408" customWidth="1"/>
    <col min="14566" max="14566" width="10.21875" style="408" customWidth="1"/>
    <col min="14567" max="14567" width="9.6640625" style="408" customWidth="1"/>
    <col min="14568" max="14569" width="8.5546875" style="408" bestFit="1" customWidth="1"/>
    <col min="14570" max="14570" width="8.5546875" style="408" customWidth="1"/>
    <col min="14571" max="14572" width="8.5546875" style="408" bestFit="1" customWidth="1"/>
    <col min="14573" max="14573" width="5.109375" style="408" bestFit="1" customWidth="1"/>
    <col min="14574" max="14574" width="4.88671875" style="408" bestFit="1" customWidth="1"/>
    <col min="14575" max="14575" width="7.21875" style="408" bestFit="1" customWidth="1"/>
    <col min="14576" max="14576" width="5.6640625" style="408" bestFit="1" customWidth="1"/>
    <col min="14577" max="14578" width="7.21875" style="408" bestFit="1" customWidth="1"/>
    <col min="14579" max="14579" width="5.109375" style="408" bestFit="1" customWidth="1"/>
    <col min="14580" max="14580" width="7.21875" style="408" bestFit="1" customWidth="1"/>
    <col min="14581" max="14581" width="5" style="408" bestFit="1" customWidth="1"/>
    <col min="14582" max="14582" width="7.21875" style="408" bestFit="1" customWidth="1"/>
    <col min="14583" max="14583" width="4.88671875" style="408" bestFit="1" customWidth="1"/>
    <col min="14584" max="14584" width="4.6640625" style="408" bestFit="1" customWidth="1"/>
    <col min="14585" max="14585" width="5" style="408" bestFit="1" customWidth="1"/>
    <col min="14586" max="14586" width="4.88671875" style="408" bestFit="1" customWidth="1"/>
    <col min="14587" max="14587" width="4.5546875" style="408" bestFit="1" customWidth="1"/>
    <col min="14588" max="14588" width="4.88671875" style="408" bestFit="1" customWidth="1"/>
    <col min="14589" max="14593" width="7.33203125" style="408"/>
    <col min="14594" max="14594" width="5.21875" style="408" customWidth="1"/>
    <col min="14595" max="14595" width="27.88671875" style="408" customWidth="1"/>
    <col min="14596" max="14596" width="5.77734375" style="408" customWidth="1"/>
    <col min="14597" max="14597" width="11.109375" style="408" customWidth="1"/>
    <col min="14598" max="14598" width="9.88671875" style="408" customWidth="1"/>
    <col min="14599" max="14600" width="9.33203125" style="408" bestFit="1" customWidth="1"/>
    <col min="14601" max="14602" width="0" style="408" hidden="1" customWidth="1"/>
    <col min="14603" max="14603" width="9" style="408" customWidth="1"/>
    <col min="14604" max="14604" width="9.33203125" style="408" customWidth="1"/>
    <col min="14605" max="14605" width="10.109375" style="408" customWidth="1"/>
    <col min="14606" max="14612" width="0" style="408" hidden="1" customWidth="1"/>
    <col min="14613" max="14613" width="10.109375" style="408" customWidth="1"/>
    <col min="14614" max="14614" width="10" style="408" customWidth="1"/>
    <col min="14615" max="14616" width="0" style="408" hidden="1" customWidth="1"/>
    <col min="14617" max="14617" width="8.5546875" style="408" customWidth="1"/>
    <col min="14618" max="14618" width="0" style="408" hidden="1" customWidth="1"/>
    <col min="14619" max="14619" width="8" style="408" customWidth="1"/>
    <col min="14620" max="14620" width="9.109375" style="408" customWidth="1"/>
    <col min="14621" max="14621" width="8" style="408" customWidth="1"/>
    <col min="14622" max="14622" width="7.109375" style="408" customWidth="1"/>
    <col min="14623" max="14623" width="8.88671875" style="408" customWidth="1"/>
    <col min="14624" max="14624" width="7.88671875" style="408" customWidth="1"/>
    <col min="14625" max="14625" width="7.6640625" style="408" customWidth="1"/>
    <col min="14626" max="14628" width="7.109375" style="408" customWidth="1"/>
    <col min="14629" max="14630" width="9.33203125" style="408" bestFit="1" customWidth="1"/>
    <col min="14631" max="14633" width="7.109375" style="408" customWidth="1"/>
    <col min="14634" max="14634" width="6.77734375" style="408" customWidth="1"/>
    <col min="14635" max="14637" width="7.109375" style="408" customWidth="1"/>
    <col min="14638" max="14638" width="0" style="408" hidden="1" customWidth="1"/>
    <col min="14639" max="14642" width="7.109375" style="408" customWidth="1"/>
    <col min="14643" max="14644" width="0" style="408" hidden="1" customWidth="1"/>
    <col min="14645" max="14648" width="7.109375" style="408" customWidth="1"/>
    <col min="14649" max="14649" width="9.109375" style="408" customWidth="1"/>
    <col min="14650" max="14651" width="7.109375" style="408" customWidth="1"/>
    <col min="14652" max="14652" width="6.21875" style="408" customWidth="1"/>
    <col min="14653" max="14653" width="0" style="408" hidden="1" customWidth="1"/>
    <col min="14654" max="14654" width="7.109375" style="408" customWidth="1"/>
    <col min="14655" max="14655" width="8.77734375" style="408" customWidth="1"/>
    <col min="14656" max="14656" width="9.33203125" style="408" bestFit="1" customWidth="1"/>
    <col min="14657" max="14657" width="6.21875" style="408" customWidth="1"/>
    <col min="14658" max="14658" width="10.44140625" style="408" customWidth="1"/>
    <col min="14659" max="14661" width="0" style="408" hidden="1" customWidth="1"/>
    <col min="14662" max="14662" width="11" style="408" customWidth="1"/>
    <col min="14663" max="14663" width="9.5546875" style="408" customWidth="1"/>
    <col min="14664" max="14664" width="10.77734375" style="408" customWidth="1"/>
    <col min="14665" max="14818" width="10" style="408" customWidth="1"/>
    <col min="14819" max="14819" width="6.109375" style="408" customWidth="1"/>
    <col min="14820" max="14820" width="28.33203125" style="408" customWidth="1"/>
    <col min="14821" max="14821" width="5.77734375" style="408" customWidth="1"/>
    <col min="14822" max="14822" width="10.21875" style="408" customWidth="1"/>
    <col min="14823" max="14823" width="9.6640625" style="408" customWidth="1"/>
    <col min="14824" max="14825" width="8.5546875" style="408" bestFit="1" customWidth="1"/>
    <col min="14826" max="14826" width="8.5546875" style="408" customWidth="1"/>
    <col min="14827" max="14828" width="8.5546875" style="408" bestFit="1" customWidth="1"/>
    <col min="14829" max="14829" width="5.109375" style="408" bestFit="1" customWidth="1"/>
    <col min="14830" max="14830" width="4.88671875" style="408" bestFit="1" customWidth="1"/>
    <col min="14831" max="14831" width="7.21875" style="408" bestFit="1" customWidth="1"/>
    <col min="14832" max="14832" width="5.6640625" style="408" bestFit="1" customWidth="1"/>
    <col min="14833" max="14834" width="7.21875" style="408" bestFit="1" customWidth="1"/>
    <col min="14835" max="14835" width="5.109375" style="408" bestFit="1" customWidth="1"/>
    <col min="14836" max="14836" width="7.21875" style="408" bestFit="1" customWidth="1"/>
    <col min="14837" max="14837" width="5" style="408" bestFit="1" customWidth="1"/>
    <col min="14838" max="14838" width="7.21875" style="408" bestFit="1" customWidth="1"/>
    <col min="14839" max="14839" width="4.88671875" style="408" bestFit="1" customWidth="1"/>
    <col min="14840" max="14840" width="4.6640625" style="408" bestFit="1" customWidth="1"/>
    <col min="14841" max="14841" width="5" style="408" bestFit="1" customWidth="1"/>
    <col min="14842" max="14842" width="4.88671875" style="408" bestFit="1" customWidth="1"/>
    <col min="14843" max="14843" width="4.5546875" style="408" bestFit="1" customWidth="1"/>
    <col min="14844" max="14844" width="4.88671875" style="408" bestFit="1" customWidth="1"/>
    <col min="14845" max="14849" width="7.33203125" style="408"/>
    <col min="14850" max="14850" width="5.21875" style="408" customWidth="1"/>
    <col min="14851" max="14851" width="27.88671875" style="408" customWidth="1"/>
    <col min="14852" max="14852" width="5.77734375" style="408" customWidth="1"/>
    <col min="14853" max="14853" width="11.109375" style="408" customWidth="1"/>
    <col min="14854" max="14854" width="9.88671875" style="408" customWidth="1"/>
    <col min="14855" max="14856" width="9.33203125" style="408" bestFit="1" customWidth="1"/>
    <col min="14857" max="14858" width="0" style="408" hidden="1" customWidth="1"/>
    <col min="14859" max="14859" width="9" style="408" customWidth="1"/>
    <col min="14860" max="14860" width="9.33203125" style="408" customWidth="1"/>
    <col min="14861" max="14861" width="10.109375" style="408" customWidth="1"/>
    <col min="14862" max="14868" width="0" style="408" hidden="1" customWidth="1"/>
    <col min="14869" max="14869" width="10.109375" style="408" customWidth="1"/>
    <col min="14870" max="14870" width="10" style="408" customWidth="1"/>
    <col min="14871" max="14872" width="0" style="408" hidden="1" customWidth="1"/>
    <col min="14873" max="14873" width="8.5546875" style="408" customWidth="1"/>
    <col min="14874" max="14874" width="0" style="408" hidden="1" customWidth="1"/>
    <col min="14875" max="14875" width="8" style="408" customWidth="1"/>
    <col min="14876" max="14876" width="9.109375" style="408" customWidth="1"/>
    <col min="14877" max="14877" width="8" style="408" customWidth="1"/>
    <col min="14878" max="14878" width="7.109375" style="408" customWidth="1"/>
    <col min="14879" max="14879" width="8.88671875" style="408" customWidth="1"/>
    <col min="14880" max="14880" width="7.88671875" style="408" customWidth="1"/>
    <col min="14881" max="14881" width="7.6640625" style="408" customWidth="1"/>
    <col min="14882" max="14884" width="7.109375" style="408" customWidth="1"/>
    <col min="14885" max="14886" width="9.33203125" style="408" bestFit="1" customWidth="1"/>
    <col min="14887" max="14889" width="7.109375" style="408" customWidth="1"/>
    <col min="14890" max="14890" width="6.77734375" style="408" customWidth="1"/>
    <col min="14891" max="14893" width="7.109375" style="408" customWidth="1"/>
    <col min="14894" max="14894" width="0" style="408" hidden="1" customWidth="1"/>
    <col min="14895" max="14898" width="7.109375" style="408" customWidth="1"/>
    <col min="14899" max="14900" width="0" style="408" hidden="1" customWidth="1"/>
    <col min="14901" max="14904" width="7.109375" style="408" customWidth="1"/>
    <col min="14905" max="14905" width="9.109375" style="408" customWidth="1"/>
    <col min="14906" max="14907" width="7.109375" style="408" customWidth="1"/>
    <col min="14908" max="14908" width="6.21875" style="408" customWidth="1"/>
    <col min="14909" max="14909" width="0" style="408" hidden="1" customWidth="1"/>
    <col min="14910" max="14910" width="7.109375" style="408" customWidth="1"/>
    <col min="14911" max="14911" width="8.77734375" style="408" customWidth="1"/>
    <col min="14912" max="14912" width="9.33203125" style="408" bestFit="1" customWidth="1"/>
    <col min="14913" max="14913" width="6.21875" style="408" customWidth="1"/>
    <col min="14914" max="14914" width="10.44140625" style="408" customWidth="1"/>
    <col min="14915" max="14917" width="0" style="408" hidden="1" customWidth="1"/>
    <col min="14918" max="14918" width="11" style="408" customWidth="1"/>
    <col min="14919" max="14919" width="9.5546875" style="408" customWidth="1"/>
    <col min="14920" max="14920" width="10.77734375" style="408" customWidth="1"/>
    <col min="14921" max="15074" width="10" style="408" customWidth="1"/>
    <col min="15075" max="15075" width="6.109375" style="408" customWidth="1"/>
    <col min="15076" max="15076" width="28.33203125" style="408" customWidth="1"/>
    <col min="15077" max="15077" width="5.77734375" style="408" customWidth="1"/>
    <col min="15078" max="15078" width="10.21875" style="408" customWidth="1"/>
    <col min="15079" max="15079" width="9.6640625" style="408" customWidth="1"/>
    <col min="15080" max="15081" width="8.5546875" style="408" bestFit="1" customWidth="1"/>
    <col min="15082" max="15082" width="8.5546875" style="408" customWidth="1"/>
    <col min="15083" max="15084" width="8.5546875" style="408" bestFit="1" customWidth="1"/>
    <col min="15085" max="15085" width="5.109375" style="408" bestFit="1" customWidth="1"/>
    <col min="15086" max="15086" width="4.88671875" style="408" bestFit="1" customWidth="1"/>
    <col min="15087" max="15087" width="7.21875" style="408" bestFit="1" customWidth="1"/>
    <col min="15088" max="15088" width="5.6640625" style="408" bestFit="1" customWidth="1"/>
    <col min="15089" max="15090" width="7.21875" style="408" bestFit="1" customWidth="1"/>
    <col min="15091" max="15091" width="5.109375" style="408" bestFit="1" customWidth="1"/>
    <col min="15092" max="15092" width="7.21875" style="408" bestFit="1" customWidth="1"/>
    <col min="15093" max="15093" width="5" style="408" bestFit="1" customWidth="1"/>
    <col min="15094" max="15094" width="7.21875" style="408" bestFit="1" customWidth="1"/>
    <col min="15095" max="15095" width="4.88671875" style="408" bestFit="1" customWidth="1"/>
    <col min="15096" max="15096" width="4.6640625" style="408" bestFit="1" customWidth="1"/>
    <col min="15097" max="15097" width="5" style="408" bestFit="1" customWidth="1"/>
    <col min="15098" max="15098" width="4.88671875" style="408" bestFit="1" customWidth="1"/>
    <col min="15099" max="15099" width="4.5546875" style="408" bestFit="1" customWidth="1"/>
    <col min="15100" max="15100" width="4.88671875" style="408" bestFit="1" customWidth="1"/>
    <col min="15101" max="15105" width="7.33203125" style="408"/>
    <col min="15106" max="15106" width="5.21875" style="408" customWidth="1"/>
    <col min="15107" max="15107" width="27.88671875" style="408" customWidth="1"/>
    <col min="15108" max="15108" width="5.77734375" style="408" customWidth="1"/>
    <col min="15109" max="15109" width="11.109375" style="408" customWidth="1"/>
    <col min="15110" max="15110" width="9.88671875" style="408" customWidth="1"/>
    <col min="15111" max="15112" width="9.33203125" style="408" bestFit="1" customWidth="1"/>
    <col min="15113" max="15114" width="0" style="408" hidden="1" customWidth="1"/>
    <col min="15115" max="15115" width="9" style="408" customWidth="1"/>
    <col min="15116" max="15116" width="9.33203125" style="408" customWidth="1"/>
    <col min="15117" max="15117" width="10.109375" style="408" customWidth="1"/>
    <col min="15118" max="15124" width="0" style="408" hidden="1" customWidth="1"/>
    <col min="15125" max="15125" width="10.109375" style="408" customWidth="1"/>
    <col min="15126" max="15126" width="10" style="408" customWidth="1"/>
    <col min="15127" max="15128" width="0" style="408" hidden="1" customWidth="1"/>
    <col min="15129" max="15129" width="8.5546875" style="408" customWidth="1"/>
    <col min="15130" max="15130" width="0" style="408" hidden="1" customWidth="1"/>
    <col min="15131" max="15131" width="8" style="408" customWidth="1"/>
    <col min="15132" max="15132" width="9.109375" style="408" customWidth="1"/>
    <col min="15133" max="15133" width="8" style="408" customWidth="1"/>
    <col min="15134" max="15134" width="7.109375" style="408" customWidth="1"/>
    <col min="15135" max="15135" width="8.88671875" style="408" customWidth="1"/>
    <col min="15136" max="15136" width="7.88671875" style="408" customWidth="1"/>
    <col min="15137" max="15137" width="7.6640625" style="408" customWidth="1"/>
    <col min="15138" max="15140" width="7.109375" style="408" customWidth="1"/>
    <col min="15141" max="15142" width="9.33203125" style="408" bestFit="1" customWidth="1"/>
    <col min="15143" max="15145" width="7.109375" style="408" customWidth="1"/>
    <col min="15146" max="15146" width="6.77734375" style="408" customWidth="1"/>
    <col min="15147" max="15149" width="7.109375" style="408" customWidth="1"/>
    <col min="15150" max="15150" width="0" style="408" hidden="1" customWidth="1"/>
    <col min="15151" max="15154" width="7.109375" style="408" customWidth="1"/>
    <col min="15155" max="15156" width="0" style="408" hidden="1" customWidth="1"/>
    <col min="15157" max="15160" width="7.109375" style="408" customWidth="1"/>
    <col min="15161" max="15161" width="9.109375" style="408" customWidth="1"/>
    <col min="15162" max="15163" width="7.109375" style="408" customWidth="1"/>
    <col min="15164" max="15164" width="6.21875" style="408" customWidth="1"/>
    <col min="15165" max="15165" width="0" style="408" hidden="1" customWidth="1"/>
    <col min="15166" max="15166" width="7.109375" style="408" customWidth="1"/>
    <col min="15167" max="15167" width="8.77734375" style="408" customWidth="1"/>
    <col min="15168" max="15168" width="9.33203125" style="408" bestFit="1" customWidth="1"/>
    <col min="15169" max="15169" width="6.21875" style="408" customWidth="1"/>
    <col min="15170" max="15170" width="10.44140625" style="408" customWidth="1"/>
    <col min="15171" max="15173" width="0" style="408" hidden="1" customWidth="1"/>
    <col min="15174" max="15174" width="11" style="408" customWidth="1"/>
    <col min="15175" max="15175" width="9.5546875" style="408" customWidth="1"/>
    <col min="15176" max="15176" width="10.77734375" style="408" customWidth="1"/>
    <col min="15177" max="15330" width="10" style="408" customWidth="1"/>
    <col min="15331" max="15331" width="6.109375" style="408" customWidth="1"/>
    <col min="15332" max="15332" width="28.33203125" style="408" customWidth="1"/>
    <col min="15333" max="15333" width="5.77734375" style="408" customWidth="1"/>
    <col min="15334" max="15334" width="10.21875" style="408" customWidth="1"/>
    <col min="15335" max="15335" width="9.6640625" style="408" customWidth="1"/>
    <col min="15336" max="15337" width="8.5546875" style="408" bestFit="1" customWidth="1"/>
    <col min="15338" max="15338" width="8.5546875" style="408" customWidth="1"/>
    <col min="15339" max="15340" width="8.5546875" style="408" bestFit="1" customWidth="1"/>
    <col min="15341" max="15341" width="5.109375" style="408" bestFit="1" customWidth="1"/>
    <col min="15342" max="15342" width="4.88671875" style="408" bestFit="1" customWidth="1"/>
    <col min="15343" max="15343" width="7.21875" style="408" bestFit="1" customWidth="1"/>
    <col min="15344" max="15344" width="5.6640625" style="408" bestFit="1" customWidth="1"/>
    <col min="15345" max="15346" width="7.21875" style="408" bestFit="1" customWidth="1"/>
    <col min="15347" max="15347" width="5.109375" style="408" bestFit="1" customWidth="1"/>
    <col min="15348" max="15348" width="7.21875" style="408" bestFit="1" customWidth="1"/>
    <col min="15349" max="15349" width="5" style="408" bestFit="1" customWidth="1"/>
    <col min="15350" max="15350" width="7.21875" style="408" bestFit="1" customWidth="1"/>
    <col min="15351" max="15351" width="4.88671875" style="408" bestFit="1" customWidth="1"/>
    <col min="15352" max="15352" width="4.6640625" style="408" bestFit="1" customWidth="1"/>
    <col min="15353" max="15353" width="5" style="408" bestFit="1" customWidth="1"/>
    <col min="15354" max="15354" width="4.88671875" style="408" bestFit="1" customWidth="1"/>
    <col min="15355" max="15355" width="4.5546875" style="408" bestFit="1" customWidth="1"/>
    <col min="15356" max="15356" width="4.88671875" style="408" bestFit="1" customWidth="1"/>
    <col min="15357" max="15361" width="7.33203125" style="408"/>
    <col min="15362" max="15362" width="5.21875" style="408" customWidth="1"/>
    <col min="15363" max="15363" width="27.88671875" style="408" customWidth="1"/>
    <col min="15364" max="15364" width="5.77734375" style="408" customWidth="1"/>
    <col min="15365" max="15365" width="11.109375" style="408" customWidth="1"/>
    <col min="15366" max="15366" width="9.88671875" style="408" customWidth="1"/>
    <col min="15367" max="15368" width="9.33203125" style="408" bestFit="1" customWidth="1"/>
    <col min="15369" max="15370" width="0" style="408" hidden="1" customWidth="1"/>
    <col min="15371" max="15371" width="9" style="408" customWidth="1"/>
    <col min="15372" max="15372" width="9.33203125" style="408" customWidth="1"/>
    <col min="15373" max="15373" width="10.109375" style="408" customWidth="1"/>
    <col min="15374" max="15380" width="0" style="408" hidden="1" customWidth="1"/>
    <col min="15381" max="15381" width="10.109375" style="408" customWidth="1"/>
    <col min="15382" max="15382" width="10" style="408" customWidth="1"/>
    <col min="15383" max="15384" width="0" style="408" hidden="1" customWidth="1"/>
    <col min="15385" max="15385" width="8.5546875" style="408" customWidth="1"/>
    <col min="15386" max="15386" width="0" style="408" hidden="1" customWidth="1"/>
    <col min="15387" max="15387" width="8" style="408" customWidth="1"/>
    <col min="15388" max="15388" width="9.109375" style="408" customWidth="1"/>
    <col min="15389" max="15389" width="8" style="408" customWidth="1"/>
    <col min="15390" max="15390" width="7.109375" style="408" customWidth="1"/>
    <col min="15391" max="15391" width="8.88671875" style="408" customWidth="1"/>
    <col min="15392" max="15392" width="7.88671875" style="408" customWidth="1"/>
    <col min="15393" max="15393" width="7.6640625" style="408" customWidth="1"/>
    <col min="15394" max="15396" width="7.109375" style="408" customWidth="1"/>
    <col min="15397" max="15398" width="9.33203125" style="408" bestFit="1" customWidth="1"/>
    <col min="15399" max="15401" width="7.109375" style="408" customWidth="1"/>
    <col min="15402" max="15402" width="6.77734375" style="408" customWidth="1"/>
    <col min="15403" max="15405" width="7.109375" style="408" customWidth="1"/>
    <col min="15406" max="15406" width="0" style="408" hidden="1" customWidth="1"/>
    <col min="15407" max="15410" width="7.109375" style="408" customWidth="1"/>
    <col min="15411" max="15412" width="0" style="408" hidden="1" customWidth="1"/>
    <col min="15413" max="15416" width="7.109375" style="408" customWidth="1"/>
    <col min="15417" max="15417" width="9.109375" style="408" customWidth="1"/>
    <col min="15418" max="15419" width="7.109375" style="408" customWidth="1"/>
    <col min="15420" max="15420" width="6.21875" style="408" customWidth="1"/>
    <col min="15421" max="15421" width="0" style="408" hidden="1" customWidth="1"/>
    <col min="15422" max="15422" width="7.109375" style="408" customWidth="1"/>
    <col min="15423" max="15423" width="8.77734375" style="408" customWidth="1"/>
    <col min="15424" max="15424" width="9.33203125" style="408" bestFit="1" customWidth="1"/>
    <col min="15425" max="15425" width="6.21875" style="408" customWidth="1"/>
    <col min="15426" max="15426" width="10.44140625" style="408" customWidth="1"/>
    <col min="15427" max="15429" width="0" style="408" hidden="1" customWidth="1"/>
    <col min="15430" max="15430" width="11" style="408" customWidth="1"/>
    <col min="15431" max="15431" width="9.5546875" style="408" customWidth="1"/>
    <col min="15432" max="15432" width="10.77734375" style="408" customWidth="1"/>
    <col min="15433" max="15586" width="10" style="408" customWidth="1"/>
    <col min="15587" max="15587" width="6.109375" style="408" customWidth="1"/>
    <col min="15588" max="15588" width="28.33203125" style="408" customWidth="1"/>
    <col min="15589" max="15589" width="5.77734375" style="408" customWidth="1"/>
    <col min="15590" max="15590" width="10.21875" style="408" customWidth="1"/>
    <col min="15591" max="15591" width="9.6640625" style="408" customWidth="1"/>
    <col min="15592" max="15593" width="8.5546875" style="408" bestFit="1" customWidth="1"/>
    <col min="15594" max="15594" width="8.5546875" style="408" customWidth="1"/>
    <col min="15595" max="15596" width="8.5546875" style="408" bestFit="1" customWidth="1"/>
    <col min="15597" max="15597" width="5.109375" style="408" bestFit="1" customWidth="1"/>
    <col min="15598" max="15598" width="4.88671875" style="408" bestFit="1" customWidth="1"/>
    <col min="15599" max="15599" width="7.21875" style="408" bestFit="1" customWidth="1"/>
    <col min="15600" max="15600" width="5.6640625" style="408" bestFit="1" customWidth="1"/>
    <col min="15601" max="15602" width="7.21875" style="408" bestFit="1" customWidth="1"/>
    <col min="15603" max="15603" width="5.109375" style="408" bestFit="1" customWidth="1"/>
    <col min="15604" max="15604" width="7.21875" style="408" bestFit="1" customWidth="1"/>
    <col min="15605" max="15605" width="5" style="408" bestFit="1" customWidth="1"/>
    <col min="15606" max="15606" width="7.21875" style="408" bestFit="1" customWidth="1"/>
    <col min="15607" max="15607" width="4.88671875" style="408" bestFit="1" customWidth="1"/>
    <col min="15608" max="15608" width="4.6640625" style="408" bestFit="1" customWidth="1"/>
    <col min="15609" max="15609" width="5" style="408" bestFit="1" customWidth="1"/>
    <col min="15610" max="15610" width="4.88671875" style="408" bestFit="1" customWidth="1"/>
    <col min="15611" max="15611" width="4.5546875" style="408" bestFit="1" customWidth="1"/>
    <col min="15612" max="15612" width="4.88671875" style="408" bestFit="1" customWidth="1"/>
    <col min="15613" max="15617" width="7.33203125" style="408"/>
    <col min="15618" max="15618" width="5.21875" style="408" customWidth="1"/>
    <col min="15619" max="15619" width="27.88671875" style="408" customWidth="1"/>
    <col min="15620" max="15620" width="5.77734375" style="408" customWidth="1"/>
    <col min="15621" max="15621" width="11.109375" style="408" customWidth="1"/>
    <col min="15622" max="15622" width="9.88671875" style="408" customWidth="1"/>
    <col min="15623" max="15624" width="9.33203125" style="408" bestFit="1" customWidth="1"/>
    <col min="15625" max="15626" width="0" style="408" hidden="1" customWidth="1"/>
    <col min="15627" max="15627" width="9" style="408" customWidth="1"/>
    <col min="15628" max="15628" width="9.33203125" style="408" customWidth="1"/>
    <col min="15629" max="15629" width="10.109375" style="408" customWidth="1"/>
    <col min="15630" max="15636" width="0" style="408" hidden="1" customWidth="1"/>
    <col min="15637" max="15637" width="10.109375" style="408" customWidth="1"/>
    <col min="15638" max="15638" width="10" style="408" customWidth="1"/>
    <col min="15639" max="15640" width="0" style="408" hidden="1" customWidth="1"/>
    <col min="15641" max="15641" width="8.5546875" style="408" customWidth="1"/>
    <col min="15642" max="15642" width="0" style="408" hidden="1" customWidth="1"/>
    <col min="15643" max="15643" width="8" style="408" customWidth="1"/>
    <col min="15644" max="15644" width="9.109375" style="408" customWidth="1"/>
    <col min="15645" max="15645" width="8" style="408" customWidth="1"/>
    <col min="15646" max="15646" width="7.109375" style="408" customWidth="1"/>
    <col min="15647" max="15647" width="8.88671875" style="408" customWidth="1"/>
    <col min="15648" max="15648" width="7.88671875" style="408" customWidth="1"/>
    <col min="15649" max="15649" width="7.6640625" style="408" customWidth="1"/>
    <col min="15650" max="15652" width="7.109375" style="408" customWidth="1"/>
    <col min="15653" max="15654" width="9.33203125" style="408" bestFit="1" customWidth="1"/>
    <col min="15655" max="15657" width="7.109375" style="408" customWidth="1"/>
    <col min="15658" max="15658" width="6.77734375" style="408" customWidth="1"/>
    <col min="15659" max="15661" width="7.109375" style="408" customWidth="1"/>
    <col min="15662" max="15662" width="0" style="408" hidden="1" customWidth="1"/>
    <col min="15663" max="15666" width="7.109375" style="408" customWidth="1"/>
    <col min="15667" max="15668" width="0" style="408" hidden="1" customWidth="1"/>
    <col min="15669" max="15672" width="7.109375" style="408" customWidth="1"/>
    <col min="15673" max="15673" width="9.109375" style="408" customWidth="1"/>
    <col min="15674" max="15675" width="7.109375" style="408" customWidth="1"/>
    <col min="15676" max="15676" width="6.21875" style="408" customWidth="1"/>
    <col min="15677" max="15677" width="0" style="408" hidden="1" customWidth="1"/>
    <col min="15678" max="15678" width="7.109375" style="408" customWidth="1"/>
    <col min="15679" max="15679" width="8.77734375" style="408" customWidth="1"/>
    <col min="15680" max="15680" width="9.33203125" style="408" bestFit="1" customWidth="1"/>
    <col min="15681" max="15681" width="6.21875" style="408" customWidth="1"/>
    <col min="15682" max="15682" width="10.44140625" style="408" customWidth="1"/>
    <col min="15683" max="15685" width="0" style="408" hidden="1" customWidth="1"/>
    <col min="15686" max="15686" width="11" style="408" customWidth="1"/>
    <col min="15687" max="15687" width="9.5546875" style="408" customWidth="1"/>
    <col min="15688" max="15688" width="10.77734375" style="408" customWidth="1"/>
    <col min="15689" max="15842" width="10" style="408" customWidth="1"/>
    <col min="15843" max="15843" width="6.109375" style="408" customWidth="1"/>
    <col min="15844" max="15844" width="28.33203125" style="408" customWidth="1"/>
    <col min="15845" max="15845" width="5.77734375" style="408" customWidth="1"/>
    <col min="15846" max="15846" width="10.21875" style="408" customWidth="1"/>
    <col min="15847" max="15847" width="9.6640625" style="408" customWidth="1"/>
    <col min="15848" max="15849" width="8.5546875" style="408" bestFit="1" customWidth="1"/>
    <col min="15850" max="15850" width="8.5546875" style="408" customWidth="1"/>
    <col min="15851" max="15852" width="8.5546875" style="408" bestFit="1" customWidth="1"/>
    <col min="15853" max="15853" width="5.109375" style="408" bestFit="1" customWidth="1"/>
    <col min="15854" max="15854" width="4.88671875" style="408" bestFit="1" customWidth="1"/>
    <col min="15855" max="15855" width="7.21875" style="408" bestFit="1" customWidth="1"/>
    <col min="15856" max="15856" width="5.6640625" style="408" bestFit="1" customWidth="1"/>
    <col min="15857" max="15858" width="7.21875" style="408" bestFit="1" customWidth="1"/>
    <col min="15859" max="15859" width="5.109375" style="408" bestFit="1" customWidth="1"/>
    <col min="15860" max="15860" width="7.21875" style="408" bestFit="1" customWidth="1"/>
    <col min="15861" max="15861" width="5" style="408" bestFit="1" customWidth="1"/>
    <col min="15862" max="15862" width="7.21875" style="408" bestFit="1" customWidth="1"/>
    <col min="15863" max="15863" width="4.88671875" style="408" bestFit="1" customWidth="1"/>
    <col min="15864" max="15864" width="4.6640625" style="408" bestFit="1" customWidth="1"/>
    <col min="15865" max="15865" width="5" style="408" bestFit="1" customWidth="1"/>
    <col min="15866" max="15866" width="4.88671875" style="408" bestFit="1" customWidth="1"/>
    <col min="15867" max="15867" width="4.5546875" style="408" bestFit="1" customWidth="1"/>
    <col min="15868" max="15868" width="4.88671875" style="408" bestFit="1" customWidth="1"/>
    <col min="15869" max="15873" width="7.33203125" style="408"/>
    <col min="15874" max="15874" width="5.21875" style="408" customWidth="1"/>
    <col min="15875" max="15875" width="27.88671875" style="408" customWidth="1"/>
    <col min="15876" max="15876" width="5.77734375" style="408" customWidth="1"/>
    <col min="15877" max="15877" width="11.109375" style="408" customWidth="1"/>
    <col min="15878" max="15878" width="9.88671875" style="408" customWidth="1"/>
    <col min="15879" max="15880" width="9.33203125" style="408" bestFit="1" customWidth="1"/>
    <col min="15881" max="15882" width="0" style="408" hidden="1" customWidth="1"/>
    <col min="15883" max="15883" width="9" style="408" customWidth="1"/>
    <col min="15884" max="15884" width="9.33203125" style="408" customWidth="1"/>
    <col min="15885" max="15885" width="10.109375" style="408" customWidth="1"/>
    <col min="15886" max="15892" width="0" style="408" hidden="1" customWidth="1"/>
    <col min="15893" max="15893" width="10.109375" style="408" customWidth="1"/>
    <col min="15894" max="15894" width="10" style="408" customWidth="1"/>
    <col min="15895" max="15896" width="0" style="408" hidden="1" customWidth="1"/>
    <col min="15897" max="15897" width="8.5546875" style="408" customWidth="1"/>
    <col min="15898" max="15898" width="0" style="408" hidden="1" customWidth="1"/>
    <col min="15899" max="15899" width="8" style="408" customWidth="1"/>
    <col min="15900" max="15900" width="9.109375" style="408" customWidth="1"/>
    <col min="15901" max="15901" width="8" style="408" customWidth="1"/>
    <col min="15902" max="15902" width="7.109375" style="408" customWidth="1"/>
    <col min="15903" max="15903" width="8.88671875" style="408" customWidth="1"/>
    <col min="15904" max="15904" width="7.88671875" style="408" customWidth="1"/>
    <col min="15905" max="15905" width="7.6640625" style="408" customWidth="1"/>
    <col min="15906" max="15908" width="7.109375" style="408" customWidth="1"/>
    <col min="15909" max="15910" width="9.33203125" style="408" bestFit="1" customWidth="1"/>
    <col min="15911" max="15913" width="7.109375" style="408" customWidth="1"/>
    <col min="15914" max="15914" width="6.77734375" style="408" customWidth="1"/>
    <col min="15915" max="15917" width="7.109375" style="408" customWidth="1"/>
    <col min="15918" max="15918" width="0" style="408" hidden="1" customWidth="1"/>
    <col min="15919" max="15922" width="7.109375" style="408" customWidth="1"/>
    <col min="15923" max="15924" width="0" style="408" hidden="1" customWidth="1"/>
    <col min="15925" max="15928" width="7.109375" style="408" customWidth="1"/>
    <col min="15929" max="15929" width="9.109375" style="408" customWidth="1"/>
    <col min="15930" max="15931" width="7.109375" style="408" customWidth="1"/>
    <col min="15932" max="15932" width="6.21875" style="408" customWidth="1"/>
    <col min="15933" max="15933" width="0" style="408" hidden="1" customWidth="1"/>
    <col min="15934" max="15934" width="7.109375" style="408" customWidth="1"/>
    <col min="15935" max="15935" width="8.77734375" style="408" customWidth="1"/>
    <col min="15936" max="15936" width="9.33203125" style="408" bestFit="1" customWidth="1"/>
    <col min="15937" max="15937" width="6.21875" style="408" customWidth="1"/>
    <col min="15938" max="15938" width="10.44140625" style="408" customWidth="1"/>
    <col min="15939" max="15941" width="0" style="408" hidden="1" customWidth="1"/>
    <col min="15942" max="15942" width="11" style="408" customWidth="1"/>
    <col min="15943" max="15943" width="9.5546875" style="408" customWidth="1"/>
    <col min="15944" max="15944" width="10.77734375" style="408" customWidth="1"/>
    <col min="15945" max="16098" width="10" style="408" customWidth="1"/>
    <col min="16099" max="16099" width="6.109375" style="408" customWidth="1"/>
    <col min="16100" max="16100" width="28.33203125" style="408" customWidth="1"/>
    <col min="16101" max="16101" width="5.77734375" style="408" customWidth="1"/>
    <col min="16102" max="16102" width="10.21875" style="408" customWidth="1"/>
    <col min="16103" max="16103" width="9.6640625" style="408" customWidth="1"/>
    <col min="16104" max="16105" width="8.5546875" style="408" bestFit="1" customWidth="1"/>
    <col min="16106" max="16106" width="8.5546875" style="408" customWidth="1"/>
    <col min="16107" max="16108" width="8.5546875" style="408" bestFit="1" customWidth="1"/>
    <col min="16109" max="16109" width="5.109375" style="408" bestFit="1" customWidth="1"/>
    <col min="16110" max="16110" width="4.88671875" style="408" bestFit="1" customWidth="1"/>
    <col min="16111" max="16111" width="7.21875" style="408" bestFit="1" customWidth="1"/>
    <col min="16112" max="16112" width="5.6640625" style="408" bestFit="1" customWidth="1"/>
    <col min="16113" max="16114" width="7.21875" style="408" bestFit="1" customWidth="1"/>
    <col min="16115" max="16115" width="5.109375" style="408" bestFit="1" customWidth="1"/>
    <col min="16116" max="16116" width="7.21875" style="408" bestFit="1" customWidth="1"/>
    <col min="16117" max="16117" width="5" style="408" bestFit="1" customWidth="1"/>
    <col min="16118" max="16118" width="7.21875" style="408" bestFit="1" customWidth="1"/>
    <col min="16119" max="16119" width="4.88671875" style="408" bestFit="1" customWidth="1"/>
    <col min="16120" max="16120" width="4.6640625" style="408" bestFit="1" customWidth="1"/>
    <col min="16121" max="16121" width="5" style="408" bestFit="1" customWidth="1"/>
    <col min="16122" max="16122" width="4.88671875" style="408" bestFit="1" customWidth="1"/>
    <col min="16123" max="16123" width="4.5546875" style="408" bestFit="1" customWidth="1"/>
    <col min="16124" max="16124" width="4.88671875" style="408" bestFit="1" customWidth="1"/>
    <col min="16125" max="16129" width="7.33203125" style="408"/>
    <col min="16130" max="16130" width="5.21875" style="408" customWidth="1"/>
    <col min="16131" max="16131" width="27.88671875" style="408" customWidth="1"/>
    <col min="16132" max="16132" width="5.77734375" style="408" customWidth="1"/>
    <col min="16133" max="16133" width="11.109375" style="408" customWidth="1"/>
    <col min="16134" max="16134" width="9.88671875" style="408" customWidth="1"/>
    <col min="16135" max="16136" width="9.33203125" style="408" bestFit="1" customWidth="1"/>
    <col min="16137" max="16138" width="0" style="408" hidden="1" customWidth="1"/>
    <col min="16139" max="16139" width="9" style="408" customWidth="1"/>
    <col min="16140" max="16140" width="9.33203125" style="408" customWidth="1"/>
    <col min="16141" max="16141" width="10.109375" style="408" customWidth="1"/>
    <col min="16142" max="16148" width="0" style="408" hidden="1" customWidth="1"/>
    <col min="16149" max="16149" width="10.109375" style="408" customWidth="1"/>
    <col min="16150" max="16150" width="10" style="408" customWidth="1"/>
    <col min="16151" max="16152" width="0" style="408" hidden="1" customWidth="1"/>
    <col min="16153" max="16153" width="8.5546875" style="408" customWidth="1"/>
    <col min="16154" max="16154" width="0" style="408" hidden="1" customWidth="1"/>
    <col min="16155" max="16155" width="8" style="408" customWidth="1"/>
    <col min="16156" max="16156" width="9.109375" style="408" customWidth="1"/>
    <col min="16157" max="16157" width="8" style="408" customWidth="1"/>
    <col min="16158" max="16158" width="7.109375" style="408" customWidth="1"/>
    <col min="16159" max="16159" width="8.88671875" style="408" customWidth="1"/>
    <col min="16160" max="16160" width="7.88671875" style="408" customWidth="1"/>
    <col min="16161" max="16161" width="7.6640625" style="408" customWidth="1"/>
    <col min="16162" max="16164" width="7.109375" style="408" customWidth="1"/>
    <col min="16165" max="16166" width="9.33203125" style="408" bestFit="1" customWidth="1"/>
    <col min="16167" max="16169" width="7.109375" style="408" customWidth="1"/>
    <col min="16170" max="16170" width="6.77734375" style="408" customWidth="1"/>
    <col min="16171" max="16173" width="7.109375" style="408" customWidth="1"/>
    <col min="16174" max="16174" width="0" style="408" hidden="1" customWidth="1"/>
    <col min="16175" max="16178" width="7.109375" style="408" customWidth="1"/>
    <col min="16179" max="16180" width="0" style="408" hidden="1" customWidth="1"/>
    <col min="16181" max="16184" width="7.109375" style="408" customWidth="1"/>
    <col min="16185" max="16185" width="9.109375" style="408" customWidth="1"/>
    <col min="16186" max="16187" width="7.109375" style="408" customWidth="1"/>
    <col min="16188" max="16188" width="6.21875" style="408" customWidth="1"/>
    <col min="16189" max="16189" width="0" style="408" hidden="1" customWidth="1"/>
    <col min="16190" max="16190" width="7.109375" style="408" customWidth="1"/>
    <col min="16191" max="16191" width="8.77734375" style="408" customWidth="1"/>
    <col min="16192" max="16192" width="9.33203125" style="408" bestFit="1" customWidth="1"/>
    <col min="16193" max="16193" width="6.21875" style="408" customWidth="1"/>
    <col min="16194" max="16194" width="10.44140625" style="408" customWidth="1"/>
    <col min="16195" max="16197" width="0" style="408" hidden="1" customWidth="1"/>
    <col min="16198" max="16198" width="11" style="408" customWidth="1"/>
    <col min="16199" max="16199" width="9.5546875" style="408" customWidth="1"/>
    <col min="16200" max="16200" width="10.77734375" style="408" customWidth="1"/>
    <col min="16201" max="16354" width="10" style="408" customWidth="1"/>
    <col min="16355" max="16355" width="6.109375" style="408" customWidth="1"/>
    <col min="16356" max="16356" width="28.33203125" style="408" customWidth="1"/>
    <col min="16357" max="16357" width="5.77734375" style="408" customWidth="1"/>
    <col min="16358" max="16358" width="10.21875" style="408" customWidth="1"/>
    <col min="16359" max="16359" width="9.6640625" style="408" customWidth="1"/>
    <col min="16360" max="16361" width="8.5546875" style="408" bestFit="1" customWidth="1"/>
    <col min="16362" max="16362" width="8.5546875" style="408" customWidth="1"/>
    <col min="16363" max="16364" width="8.5546875" style="408" bestFit="1" customWidth="1"/>
    <col min="16365" max="16365" width="5.109375" style="408" bestFit="1" customWidth="1"/>
    <col min="16366" max="16366" width="4.88671875" style="408" bestFit="1" customWidth="1"/>
    <col min="16367" max="16367" width="7.21875" style="408" bestFit="1" customWidth="1"/>
    <col min="16368" max="16368" width="5.6640625" style="408" bestFit="1" customWidth="1"/>
    <col min="16369" max="16370" width="7.21875" style="408" bestFit="1" customWidth="1"/>
    <col min="16371" max="16371" width="5.109375" style="408" bestFit="1" customWidth="1"/>
    <col min="16372" max="16372" width="7.21875" style="408" bestFit="1" customWidth="1"/>
    <col min="16373" max="16373" width="5" style="408" bestFit="1" customWidth="1"/>
    <col min="16374" max="16374" width="7.21875" style="408" bestFit="1" customWidth="1"/>
    <col min="16375" max="16375" width="4.88671875" style="408" bestFit="1" customWidth="1"/>
    <col min="16376" max="16376" width="4.6640625" style="408" bestFit="1" customWidth="1"/>
    <col min="16377" max="16377" width="5" style="408" bestFit="1" customWidth="1"/>
    <col min="16378" max="16378" width="4.88671875" style="408" bestFit="1" customWidth="1"/>
    <col min="16379" max="16379" width="4.5546875" style="408" bestFit="1" customWidth="1"/>
    <col min="16380" max="16380" width="4.88671875" style="408" bestFit="1" customWidth="1"/>
    <col min="16381" max="16384" width="7.33203125" style="408"/>
  </cols>
  <sheetData>
    <row r="1" spans="1:81" ht="17.399999999999999">
      <c r="A1" s="522" t="s">
        <v>1750</v>
      </c>
      <c r="B1" s="522"/>
    </row>
    <row r="2" spans="1:81" ht="39" customHeight="1">
      <c r="A2" s="523" t="s">
        <v>1751</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row>
    <row r="3" spans="1:81" ht="18.75" customHeight="1">
      <c r="C3" s="410"/>
      <c r="BS3" s="411" t="s">
        <v>1649</v>
      </c>
    </row>
    <row r="4" spans="1:81" s="412" customFormat="1" ht="18.75" customHeight="1">
      <c r="A4" s="525" t="s">
        <v>490</v>
      </c>
      <c r="B4" s="526" t="s">
        <v>1752</v>
      </c>
      <c r="C4" s="525" t="s">
        <v>1753</v>
      </c>
      <c r="D4" s="527" t="s">
        <v>1754</v>
      </c>
      <c r="E4" s="528" t="s">
        <v>1755</v>
      </c>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7" t="s">
        <v>1756</v>
      </c>
      <c r="BR4" s="527" t="s">
        <v>1757</v>
      </c>
      <c r="BS4" s="527" t="s">
        <v>1758</v>
      </c>
      <c r="BV4" s="520" t="str">
        <f>A4</f>
        <v>STT</v>
      </c>
      <c r="BW4" s="521" t="str">
        <f>B4</f>
        <v>CHỈ TIÊU SỬ DỤNG ĐẤT</v>
      </c>
      <c r="BX4" s="520" t="str">
        <f>C4</f>
        <v>MÃ</v>
      </c>
      <c r="BY4" s="519" t="str">
        <f>D4</f>
        <v>Diện tích đầu kỳ năm 2023</v>
      </c>
      <c r="BZ4" s="519" t="s">
        <v>1877</v>
      </c>
      <c r="CA4" s="519" t="str">
        <f>BS4</f>
        <v>Diện tích cuối kỳ năm 2024</v>
      </c>
      <c r="CB4" s="519" t="s">
        <v>1877</v>
      </c>
      <c r="CC4" s="520" t="s">
        <v>1878</v>
      </c>
    </row>
    <row r="5" spans="1:81" s="412" customFormat="1" ht="42" customHeight="1">
      <c r="A5" s="525"/>
      <c r="B5" s="526"/>
      <c r="C5" s="525"/>
      <c r="D5" s="527"/>
      <c r="E5" s="413" t="s">
        <v>338</v>
      </c>
      <c r="F5" s="413" t="s">
        <v>636</v>
      </c>
      <c r="G5" s="413" t="s">
        <v>4</v>
      </c>
      <c r="H5" s="413" t="s">
        <v>5</v>
      </c>
      <c r="I5" s="413" t="s">
        <v>6</v>
      </c>
      <c r="J5" s="413" t="s">
        <v>7</v>
      </c>
      <c r="K5" s="413" t="s">
        <v>8</v>
      </c>
      <c r="L5" s="413" t="s">
        <v>9</v>
      </c>
      <c r="M5" s="413" t="s">
        <v>1759</v>
      </c>
      <c r="N5" s="413" t="s">
        <v>959</v>
      </c>
      <c r="O5" s="413" t="s">
        <v>1760</v>
      </c>
      <c r="P5" s="413" t="s">
        <v>639</v>
      </c>
      <c r="Q5" s="413" t="s">
        <v>1761</v>
      </c>
      <c r="R5" s="413" t="s">
        <v>1762</v>
      </c>
      <c r="S5" s="413" t="s">
        <v>1763</v>
      </c>
      <c r="T5" s="413" t="s">
        <v>10</v>
      </c>
      <c r="U5" s="413" t="s">
        <v>641</v>
      </c>
      <c r="V5" s="413" t="s">
        <v>1764</v>
      </c>
      <c r="W5" s="413" t="s">
        <v>1765</v>
      </c>
      <c r="X5" s="413" t="s">
        <v>11</v>
      </c>
      <c r="Y5" s="413" t="s">
        <v>1670</v>
      </c>
      <c r="Z5" s="413" t="s">
        <v>12</v>
      </c>
      <c r="AA5" s="413" t="s">
        <v>643</v>
      </c>
      <c r="AB5" s="413" t="s">
        <v>13</v>
      </c>
      <c r="AC5" s="413" t="s">
        <v>14</v>
      </c>
      <c r="AD5" s="413" t="s">
        <v>647</v>
      </c>
      <c r="AE5" s="413" t="s">
        <v>60</v>
      </c>
      <c r="AF5" s="413" t="s">
        <v>15</v>
      </c>
      <c r="AG5" s="413" t="s">
        <v>16</v>
      </c>
      <c r="AH5" s="413" t="s">
        <v>650</v>
      </c>
      <c r="AI5" s="413" t="s">
        <v>17</v>
      </c>
      <c r="AJ5" s="413" t="s">
        <v>652</v>
      </c>
      <c r="AK5" s="413" t="s">
        <v>18</v>
      </c>
      <c r="AL5" s="413" t="s">
        <v>19</v>
      </c>
      <c r="AM5" s="413" t="s">
        <v>20</v>
      </c>
      <c r="AN5" s="413" t="s">
        <v>21</v>
      </c>
      <c r="AO5" s="413" t="s">
        <v>22</v>
      </c>
      <c r="AP5" s="413" t="s">
        <v>23</v>
      </c>
      <c r="AQ5" s="413" t="s">
        <v>24</v>
      </c>
      <c r="AR5" s="413" t="s">
        <v>25</v>
      </c>
      <c r="AS5" s="413" t="s">
        <v>1672</v>
      </c>
      <c r="AT5" s="413" t="s">
        <v>658</v>
      </c>
      <c r="AU5" s="413" t="s">
        <v>660</v>
      </c>
      <c r="AV5" s="413" t="s">
        <v>662</v>
      </c>
      <c r="AW5" s="413" t="s">
        <v>26</v>
      </c>
      <c r="AX5" s="413" t="s">
        <v>1674</v>
      </c>
      <c r="AY5" s="413" t="s">
        <v>1676</v>
      </c>
      <c r="AZ5" s="413" t="s">
        <v>535</v>
      </c>
      <c r="BA5" s="413" t="s">
        <v>665</v>
      </c>
      <c r="BB5" s="413" t="s">
        <v>212</v>
      </c>
      <c r="BC5" s="413" t="s">
        <v>194</v>
      </c>
      <c r="BD5" s="413" t="s">
        <v>27</v>
      </c>
      <c r="BE5" s="413" t="s">
        <v>28</v>
      </c>
      <c r="BF5" s="413" t="s">
        <v>29</v>
      </c>
      <c r="BG5" s="413" t="s">
        <v>670</v>
      </c>
      <c r="BH5" s="413" t="s">
        <v>1658</v>
      </c>
      <c r="BI5" s="413" t="s">
        <v>1681</v>
      </c>
      <c r="BJ5" s="413" t="s">
        <v>30</v>
      </c>
      <c r="BK5" s="413" t="s">
        <v>31</v>
      </c>
      <c r="BL5" s="413" t="s">
        <v>1683</v>
      </c>
      <c r="BM5" s="413" t="s">
        <v>32</v>
      </c>
      <c r="BN5" s="413" t="s">
        <v>95</v>
      </c>
      <c r="BO5" s="413" t="s">
        <v>35</v>
      </c>
      <c r="BP5" s="413" t="s">
        <v>1766</v>
      </c>
      <c r="BQ5" s="527"/>
      <c r="BR5" s="527"/>
      <c r="BS5" s="527"/>
      <c r="BV5" s="520"/>
      <c r="BW5" s="521"/>
      <c r="BX5" s="520"/>
      <c r="BY5" s="519"/>
      <c r="BZ5" s="519"/>
      <c r="CA5" s="519"/>
      <c r="CB5" s="519"/>
      <c r="CC5" s="520"/>
    </row>
    <row r="6" spans="1:81" s="412" customFormat="1" ht="24.75" customHeight="1">
      <c r="A6" s="414"/>
      <c r="B6" s="415" t="s">
        <v>1767</v>
      </c>
      <c r="C6" s="414"/>
      <c r="D6" s="416">
        <v>79227.31465</v>
      </c>
      <c r="E6" s="417">
        <v>53319.021742999998</v>
      </c>
      <c r="F6" s="417">
        <v>3647.4703269999995</v>
      </c>
      <c r="G6" s="417">
        <v>2410.8225369999996</v>
      </c>
      <c r="H6" s="417">
        <v>1169.7579230000001</v>
      </c>
      <c r="I6" s="417">
        <v>66.88986700000001</v>
      </c>
      <c r="J6" s="417">
        <v>2750.8204969999997</v>
      </c>
      <c r="K6" s="417">
        <v>3089.6138820000001</v>
      </c>
      <c r="L6" s="417">
        <v>13570.915168</v>
      </c>
      <c r="M6" s="417">
        <v>8786.9587579999989</v>
      </c>
      <c r="N6" s="417">
        <v>261.555138</v>
      </c>
      <c r="O6" s="417">
        <v>4522.4012720000001</v>
      </c>
      <c r="P6" s="417">
        <v>0</v>
      </c>
      <c r="Q6" s="417">
        <v>0</v>
      </c>
      <c r="R6" s="417">
        <v>0</v>
      </c>
      <c r="S6" s="417">
        <v>0</v>
      </c>
      <c r="T6" s="417">
        <v>30028.429197000001</v>
      </c>
      <c r="U6" s="417">
        <v>17100.160833000002</v>
      </c>
      <c r="V6" s="417">
        <v>4324.0708449999993</v>
      </c>
      <c r="W6" s="417">
        <v>8604.1975190000012</v>
      </c>
      <c r="X6" s="417">
        <v>159.48859100000001</v>
      </c>
      <c r="Y6" s="417">
        <v>0</v>
      </c>
      <c r="Z6" s="417">
        <v>72.284081</v>
      </c>
      <c r="AA6" s="417">
        <v>7256.852668999999</v>
      </c>
      <c r="AB6" s="417">
        <v>78.018066000000005</v>
      </c>
      <c r="AC6" s="417">
        <v>4.4332190000000002</v>
      </c>
      <c r="AD6" s="417">
        <v>0</v>
      </c>
      <c r="AE6" s="417">
        <v>50</v>
      </c>
      <c r="AF6" s="417">
        <v>6.6548970000000001</v>
      </c>
      <c r="AG6" s="417">
        <v>43.583137000000001</v>
      </c>
      <c r="AH6" s="417">
        <v>14.786432999999999</v>
      </c>
      <c r="AI6" s="417">
        <v>30.474563000000003</v>
      </c>
      <c r="AJ6" s="417">
        <v>1216.615841</v>
      </c>
      <c r="AK6" s="417">
        <v>633.69188399999973</v>
      </c>
      <c r="AL6" s="417">
        <v>89.220848000000004</v>
      </c>
      <c r="AM6" s="417">
        <v>7.7028930000000022</v>
      </c>
      <c r="AN6" s="417">
        <v>4.4038320000000004</v>
      </c>
      <c r="AO6" s="417">
        <v>52.428279000000003</v>
      </c>
      <c r="AP6" s="417">
        <v>4.859699</v>
      </c>
      <c r="AQ6" s="417">
        <v>301.65443999999997</v>
      </c>
      <c r="AR6" s="417">
        <v>0.51487899999999998</v>
      </c>
      <c r="AS6" s="417">
        <v>0</v>
      </c>
      <c r="AT6" s="417">
        <v>3.7036250000000002</v>
      </c>
      <c r="AU6" s="417">
        <v>2.218226</v>
      </c>
      <c r="AV6" s="417">
        <v>0</v>
      </c>
      <c r="AW6" s="417">
        <v>115.27503000000002</v>
      </c>
      <c r="AX6" s="417">
        <v>0</v>
      </c>
      <c r="AY6" s="417">
        <v>0</v>
      </c>
      <c r="AZ6" s="417">
        <v>0.9422060000000001</v>
      </c>
      <c r="BA6" s="417">
        <v>0</v>
      </c>
      <c r="BB6" s="417">
        <v>0</v>
      </c>
      <c r="BC6" s="417">
        <v>2.4854310000000002</v>
      </c>
      <c r="BD6" s="417">
        <v>451.98652200000009</v>
      </c>
      <c r="BE6" s="417">
        <v>58.773289999999996</v>
      </c>
      <c r="BF6" s="417">
        <v>6.230836</v>
      </c>
      <c r="BG6" s="417">
        <v>2.8317180000000004</v>
      </c>
      <c r="BH6" s="417">
        <v>0</v>
      </c>
      <c r="BI6" s="417">
        <v>0</v>
      </c>
      <c r="BJ6" s="417">
        <v>348.69744600000001</v>
      </c>
      <c r="BK6" s="417">
        <v>4941.2812699999995</v>
      </c>
      <c r="BL6" s="417">
        <v>0</v>
      </c>
      <c r="BM6" s="417">
        <v>18651.440238000003</v>
      </c>
      <c r="BN6" s="417">
        <v>336.34629899999993</v>
      </c>
      <c r="BO6" s="417">
        <v>18210.743523000001</v>
      </c>
      <c r="BP6" s="417">
        <v>104.35041600000001</v>
      </c>
      <c r="BQ6" s="417">
        <v>2965.2145399999972</v>
      </c>
      <c r="BR6" s="417"/>
      <c r="BS6" s="417">
        <v>79227.31465</v>
      </c>
      <c r="BT6" s="418"/>
      <c r="BV6" s="412">
        <f>A6</f>
        <v>0</v>
      </c>
      <c r="BW6" s="412" t="str">
        <f t="shared" ref="BW6:BY6" si="0">B6</f>
        <v>TỔNG DIỆN TÍCH TỰ NHIÊN</v>
      </c>
      <c r="BX6" s="412">
        <f t="shared" si="0"/>
        <v>0</v>
      </c>
      <c r="BY6" s="419">
        <f t="shared" si="0"/>
        <v>79227.31465</v>
      </c>
      <c r="BZ6" s="419">
        <v>100</v>
      </c>
      <c r="CA6" s="419">
        <f>BS6</f>
        <v>79227.31465</v>
      </c>
      <c r="CB6" s="419">
        <v>100</v>
      </c>
    </row>
    <row r="7" spans="1:81" s="426" customFormat="1" ht="24.75" customHeight="1">
      <c r="A7" s="420">
        <v>1</v>
      </c>
      <c r="B7" s="421" t="s">
        <v>633</v>
      </c>
      <c r="C7" s="422" t="s">
        <v>338</v>
      </c>
      <c r="D7" s="423">
        <v>50908.058042999997</v>
      </c>
      <c r="E7" s="424">
        <v>50692.711743</v>
      </c>
      <c r="F7" s="424">
        <v>3647.4703269999995</v>
      </c>
      <c r="G7" s="424">
        <v>2410.8225369999996</v>
      </c>
      <c r="H7" s="424">
        <v>1169.7579230000001</v>
      </c>
      <c r="I7" s="424">
        <v>66.88986700000001</v>
      </c>
      <c r="J7" s="424">
        <v>2750.8204969999997</v>
      </c>
      <c r="K7" s="424">
        <v>2495.9338820000003</v>
      </c>
      <c r="L7" s="424">
        <v>13570.915168</v>
      </c>
      <c r="M7" s="424">
        <v>8786.9587579999989</v>
      </c>
      <c r="N7" s="424">
        <v>261.555138</v>
      </c>
      <c r="O7" s="424">
        <v>4522.4012720000001</v>
      </c>
      <c r="P7" s="424">
        <v>0</v>
      </c>
      <c r="Q7" s="424">
        <v>0</v>
      </c>
      <c r="R7" s="424">
        <v>0</v>
      </c>
      <c r="S7" s="424">
        <v>0</v>
      </c>
      <c r="T7" s="424">
        <v>28032.169197000003</v>
      </c>
      <c r="U7" s="424">
        <v>17100.160833000002</v>
      </c>
      <c r="V7" s="424">
        <v>2327.8108449999995</v>
      </c>
      <c r="W7" s="424">
        <v>8604.1975190000012</v>
      </c>
      <c r="X7" s="424">
        <v>159.48859100000001</v>
      </c>
      <c r="Y7" s="424">
        <v>0</v>
      </c>
      <c r="Z7" s="424">
        <v>35.914081000000003</v>
      </c>
      <c r="AA7" s="424">
        <v>215.34629999999999</v>
      </c>
      <c r="AB7" s="424">
        <v>0</v>
      </c>
      <c r="AC7" s="424">
        <v>0.31520000000000004</v>
      </c>
      <c r="AD7" s="424">
        <v>0</v>
      </c>
      <c r="AE7" s="424">
        <v>25.639999999999997</v>
      </c>
      <c r="AF7" s="424">
        <v>3.6500000000000004</v>
      </c>
      <c r="AG7" s="424">
        <v>22.51</v>
      </c>
      <c r="AH7" s="424">
        <v>0</v>
      </c>
      <c r="AI7" s="424">
        <v>4.7200000000000006</v>
      </c>
      <c r="AJ7" s="424">
        <v>143.08609999999996</v>
      </c>
      <c r="AK7" s="424">
        <v>90.172299999999964</v>
      </c>
      <c r="AL7" s="424">
        <v>6.8540000000000001</v>
      </c>
      <c r="AM7" s="424">
        <v>0.32320000000000004</v>
      </c>
      <c r="AN7" s="424">
        <v>0</v>
      </c>
      <c r="AO7" s="424">
        <v>0.3</v>
      </c>
      <c r="AP7" s="424">
        <v>0</v>
      </c>
      <c r="AQ7" s="424">
        <v>45.396600000000007</v>
      </c>
      <c r="AR7" s="424">
        <v>0</v>
      </c>
      <c r="AS7" s="424">
        <v>0</v>
      </c>
      <c r="AT7" s="424">
        <v>0</v>
      </c>
      <c r="AU7" s="424">
        <v>0</v>
      </c>
      <c r="AV7" s="424">
        <v>0</v>
      </c>
      <c r="AW7" s="424">
        <v>0</v>
      </c>
      <c r="AX7" s="424">
        <v>0</v>
      </c>
      <c r="AY7" s="424">
        <v>0</v>
      </c>
      <c r="AZ7" s="424">
        <v>0.04</v>
      </c>
      <c r="BA7" s="424">
        <v>0</v>
      </c>
      <c r="BB7" s="424">
        <v>0</v>
      </c>
      <c r="BC7" s="424">
        <v>6.5000000000000002E-2</v>
      </c>
      <c r="BD7" s="424">
        <v>12.16</v>
      </c>
      <c r="BE7" s="424">
        <v>3.2</v>
      </c>
      <c r="BF7" s="424">
        <v>0</v>
      </c>
      <c r="BG7" s="424">
        <v>0</v>
      </c>
      <c r="BH7" s="424">
        <v>0</v>
      </c>
      <c r="BI7" s="424">
        <v>0</v>
      </c>
      <c r="BJ7" s="424">
        <v>0</v>
      </c>
      <c r="BK7" s="424">
        <v>0</v>
      </c>
      <c r="BL7" s="424">
        <v>0</v>
      </c>
      <c r="BM7" s="424">
        <v>0</v>
      </c>
      <c r="BN7" s="424">
        <v>0</v>
      </c>
      <c r="BO7" s="424">
        <v>0</v>
      </c>
      <c r="BP7" s="424">
        <v>0</v>
      </c>
      <c r="BQ7" s="424">
        <v>215.34629999999743</v>
      </c>
      <c r="BR7" s="424">
        <v>2410.9637000000002</v>
      </c>
      <c r="BS7" s="424">
        <v>53319.021742999998</v>
      </c>
      <c r="BT7" s="425">
        <v>67.30878205146891</v>
      </c>
      <c r="BV7" s="412">
        <f t="shared" ref="BV7:BV67" si="1">A7</f>
        <v>1</v>
      </c>
      <c r="BW7" s="412" t="str">
        <f t="shared" ref="BW7:BW67" si="2">B7</f>
        <v>Đất nông nghiệp</v>
      </c>
      <c r="BX7" s="412" t="str">
        <f t="shared" ref="BX7:BX67" si="3">C7</f>
        <v>NNP</v>
      </c>
      <c r="BY7" s="419">
        <f t="shared" ref="BY7:BY67" si="4">D7</f>
        <v>50908.058042999997</v>
      </c>
      <c r="BZ7" s="419">
        <f>BY7/$BY$6*100</f>
        <v>64.255690436934415</v>
      </c>
      <c r="CA7" s="419">
        <f t="shared" ref="CA7:CA67" si="5">BS7</f>
        <v>53319.021742999998</v>
      </c>
      <c r="CB7" s="419">
        <f>CA7/$CA$6*100</f>
        <v>67.298787013728472</v>
      </c>
      <c r="CC7" s="427">
        <f>CA7-BY7</f>
        <v>2410.9637000000002</v>
      </c>
    </row>
    <row r="8" spans="1:81" ht="24.75" customHeight="1">
      <c r="A8" s="428" t="s">
        <v>34</v>
      </c>
      <c r="B8" s="429" t="s">
        <v>1793</v>
      </c>
      <c r="C8" s="430" t="s">
        <v>636</v>
      </c>
      <c r="D8" s="431">
        <v>3693.5878269999998</v>
      </c>
      <c r="E8" s="432">
        <v>3647.6103269999994</v>
      </c>
      <c r="F8" s="432">
        <v>3647.4703269999995</v>
      </c>
      <c r="G8" s="432">
        <v>2410.8225369999996</v>
      </c>
      <c r="H8" s="432">
        <v>1169.7579230000001</v>
      </c>
      <c r="I8" s="432">
        <v>66.88986700000001</v>
      </c>
      <c r="J8" s="432">
        <v>0</v>
      </c>
      <c r="K8" s="432">
        <v>0</v>
      </c>
      <c r="L8" s="432">
        <v>0</v>
      </c>
      <c r="M8" s="432">
        <v>0</v>
      </c>
      <c r="N8" s="432">
        <v>0</v>
      </c>
      <c r="O8" s="432">
        <v>0</v>
      </c>
      <c r="P8" s="432">
        <v>0</v>
      </c>
      <c r="Q8" s="432">
        <v>0</v>
      </c>
      <c r="R8" s="432">
        <v>0</v>
      </c>
      <c r="S8" s="432">
        <v>0</v>
      </c>
      <c r="T8" s="432">
        <v>0</v>
      </c>
      <c r="U8" s="432">
        <v>0</v>
      </c>
      <c r="V8" s="432">
        <v>0</v>
      </c>
      <c r="W8" s="432">
        <v>0</v>
      </c>
      <c r="X8" s="432">
        <v>0</v>
      </c>
      <c r="Y8" s="432">
        <v>0</v>
      </c>
      <c r="Z8" s="432">
        <v>0.14000000000000001</v>
      </c>
      <c r="AA8" s="432">
        <v>45.977499999999999</v>
      </c>
      <c r="AB8" s="432">
        <v>0</v>
      </c>
      <c r="AC8" s="432">
        <v>0.2094</v>
      </c>
      <c r="AD8" s="432">
        <v>0</v>
      </c>
      <c r="AE8" s="432">
        <v>9.7799999999999994</v>
      </c>
      <c r="AF8" s="432">
        <v>0.4</v>
      </c>
      <c r="AG8" s="432">
        <v>1.8900000000000001</v>
      </c>
      <c r="AH8" s="432">
        <v>0</v>
      </c>
      <c r="AI8" s="432">
        <v>0</v>
      </c>
      <c r="AJ8" s="432">
        <v>28.838100000000001</v>
      </c>
      <c r="AK8" s="432">
        <v>14.996299999999996</v>
      </c>
      <c r="AL8" s="432">
        <v>3.6420000000000003</v>
      </c>
      <c r="AM8" s="432">
        <v>0</v>
      </c>
      <c r="AN8" s="432">
        <v>0</v>
      </c>
      <c r="AO8" s="432">
        <v>0.3</v>
      </c>
      <c r="AP8" s="432">
        <v>0</v>
      </c>
      <c r="AQ8" s="432">
        <v>9.8598000000000017</v>
      </c>
      <c r="AR8" s="432">
        <v>0</v>
      </c>
      <c r="AS8" s="432">
        <v>0</v>
      </c>
      <c r="AT8" s="432">
        <v>0</v>
      </c>
      <c r="AU8" s="432">
        <v>0</v>
      </c>
      <c r="AV8" s="432">
        <v>0</v>
      </c>
      <c r="AW8" s="432">
        <v>0</v>
      </c>
      <c r="AX8" s="432">
        <v>0</v>
      </c>
      <c r="AY8" s="432">
        <v>0</v>
      </c>
      <c r="AZ8" s="432">
        <v>0.04</v>
      </c>
      <c r="BA8" s="432">
        <v>0</v>
      </c>
      <c r="BB8" s="432">
        <v>0</v>
      </c>
      <c r="BC8" s="432">
        <v>0</v>
      </c>
      <c r="BD8" s="432">
        <v>4.6399999999999997</v>
      </c>
      <c r="BE8" s="432">
        <v>0.22</v>
      </c>
      <c r="BF8" s="432">
        <v>0</v>
      </c>
      <c r="BG8" s="432">
        <v>0</v>
      </c>
      <c r="BH8" s="432">
        <v>0</v>
      </c>
      <c r="BI8" s="432">
        <v>0</v>
      </c>
      <c r="BJ8" s="432">
        <v>0</v>
      </c>
      <c r="BK8" s="432">
        <v>0</v>
      </c>
      <c r="BL8" s="432">
        <v>0</v>
      </c>
      <c r="BM8" s="432">
        <v>0</v>
      </c>
      <c r="BN8" s="432">
        <v>0</v>
      </c>
      <c r="BO8" s="432">
        <v>0</v>
      </c>
      <c r="BP8" s="432">
        <v>0</v>
      </c>
      <c r="BQ8" s="432">
        <v>46.117500000000291</v>
      </c>
      <c r="BR8" s="432">
        <v>-46.117500000000291</v>
      </c>
      <c r="BS8" s="432">
        <v>3647.4703269999995</v>
      </c>
      <c r="BT8" s="433">
        <v>4.611112143758616</v>
      </c>
      <c r="BV8" s="412" t="str">
        <f t="shared" si="1"/>
        <v>1.1</v>
      </c>
      <c r="BW8" s="412" t="str">
        <f t="shared" si="2"/>
        <v xml:space="preserve">Đất trồng lúa </v>
      </c>
      <c r="BX8" s="412" t="str">
        <f t="shared" si="3"/>
        <v>LUA</v>
      </c>
      <c r="BY8" s="419">
        <f t="shared" si="4"/>
        <v>3693.5878269999998</v>
      </c>
      <c r="BZ8" s="419">
        <f t="shared" ref="BZ8:BZ70" si="6">BY8/$BY$6*100</f>
        <v>4.6620131495268344</v>
      </c>
      <c r="CA8" s="419">
        <f t="shared" si="5"/>
        <v>3647.4703269999995</v>
      </c>
      <c r="CB8" s="419">
        <f t="shared" ref="CB8:CB70" si="7">CA8/$CA$6*100</f>
        <v>4.6038040581247941</v>
      </c>
      <c r="CC8" s="427">
        <f t="shared" ref="CC8:CC70" si="8">CA8-BY8</f>
        <v>-46.117500000000291</v>
      </c>
    </row>
    <row r="9" spans="1:81" s="440" customFormat="1" ht="24.75" customHeight="1">
      <c r="A9" s="434">
        <v>0</v>
      </c>
      <c r="B9" s="435" t="s">
        <v>637</v>
      </c>
      <c r="C9" s="436" t="s">
        <v>4</v>
      </c>
      <c r="D9" s="437">
        <v>2445.5618369999997</v>
      </c>
      <c r="E9" s="438">
        <v>2410.9625369999994</v>
      </c>
      <c r="F9" s="438">
        <v>2410.8225369999996</v>
      </c>
      <c r="G9" s="438">
        <v>2410.8225369999996</v>
      </c>
      <c r="H9" s="438">
        <v>0</v>
      </c>
      <c r="I9" s="438">
        <v>0</v>
      </c>
      <c r="J9" s="438">
        <v>0</v>
      </c>
      <c r="K9" s="438">
        <v>0</v>
      </c>
      <c r="L9" s="438">
        <v>0</v>
      </c>
      <c r="M9" s="438">
        <v>0</v>
      </c>
      <c r="N9" s="438">
        <v>0</v>
      </c>
      <c r="O9" s="438">
        <v>0</v>
      </c>
      <c r="P9" s="438">
        <v>0</v>
      </c>
      <c r="Q9" s="438">
        <v>0</v>
      </c>
      <c r="R9" s="438">
        <v>0</v>
      </c>
      <c r="S9" s="438">
        <v>0</v>
      </c>
      <c r="T9" s="438">
        <v>0</v>
      </c>
      <c r="U9" s="438">
        <v>0</v>
      </c>
      <c r="V9" s="438">
        <v>0</v>
      </c>
      <c r="W9" s="438">
        <v>0</v>
      </c>
      <c r="X9" s="438">
        <v>0</v>
      </c>
      <c r="Y9" s="438">
        <v>0</v>
      </c>
      <c r="Z9" s="438">
        <v>0.14000000000000001</v>
      </c>
      <c r="AA9" s="438">
        <v>34.599299999999999</v>
      </c>
      <c r="AB9" s="438">
        <v>0</v>
      </c>
      <c r="AC9" s="438">
        <v>0.2094</v>
      </c>
      <c r="AD9" s="438">
        <v>0</v>
      </c>
      <c r="AE9" s="438">
        <v>6.71</v>
      </c>
      <c r="AF9" s="438">
        <v>0.4</v>
      </c>
      <c r="AG9" s="438">
        <v>1.8900000000000001</v>
      </c>
      <c r="AH9" s="438">
        <v>0</v>
      </c>
      <c r="AI9" s="438">
        <v>0</v>
      </c>
      <c r="AJ9" s="438">
        <v>22.5899</v>
      </c>
      <c r="AK9" s="438">
        <v>10.559299999999997</v>
      </c>
      <c r="AL9" s="438">
        <v>3.24</v>
      </c>
      <c r="AM9" s="438">
        <v>0</v>
      </c>
      <c r="AN9" s="438">
        <v>0</v>
      </c>
      <c r="AO9" s="438">
        <v>0.3</v>
      </c>
      <c r="AP9" s="438">
        <v>0</v>
      </c>
      <c r="AQ9" s="438">
        <v>8.4806000000000008</v>
      </c>
      <c r="AR9" s="438">
        <v>0</v>
      </c>
      <c r="AS9" s="438">
        <v>0</v>
      </c>
      <c r="AT9" s="438">
        <v>0</v>
      </c>
      <c r="AU9" s="438">
        <v>0</v>
      </c>
      <c r="AV9" s="438">
        <v>0</v>
      </c>
      <c r="AW9" s="438">
        <v>0</v>
      </c>
      <c r="AX9" s="438">
        <v>0</v>
      </c>
      <c r="AY9" s="438">
        <v>0</v>
      </c>
      <c r="AZ9" s="438">
        <v>0.01</v>
      </c>
      <c r="BA9" s="438">
        <v>0</v>
      </c>
      <c r="BB9" s="438">
        <v>0</v>
      </c>
      <c r="BC9" s="438">
        <v>0</v>
      </c>
      <c r="BD9" s="438">
        <v>2.65</v>
      </c>
      <c r="BE9" s="438">
        <v>0.15</v>
      </c>
      <c r="BF9" s="438">
        <v>0</v>
      </c>
      <c r="BG9" s="438">
        <v>0</v>
      </c>
      <c r="BH9" s="438">
        <v>0</v>
      </c>
      <c r="BI9" s="438">
        <v>0</v>
      </c>
      <c r="BJ9" s="438">
        <v>0</v>
      </c>
      <c r="BK9" s="438">
        <v>0</v>
      </c>
      <c r="BL9" s="438">
        <v>0</v>
      </c>
      <c r="BM9" s="438">
        <v>0</v>
      </c>
      <c r="BN9" s="438">
        <v>0</v>
      </c>
      <c r="BO9" s="438">
        <v>0</v>
      </c>
      <c r="BP9" s="438">
        <v>0</v>
      </c>
      <c r="BQ9" s="438">
        <v>34.7393</v>
      </c>
      <c r="BR9" s="438">
        <v>-34.7393</v>
      </c>
      <c r="BS9" s="438">
        <v>2410.8225369999996</v>
      </c>
      <c r="BT9" s="439">
        <v>3.0500371591226201</v>
      </c>
      <c r="BV9" s="412">
        <f t="shared" si="1"/>
        <v>0</v>
      </c>
      <c r="BW9" s="412" t="str">
        <f t="shared" si="2"/>
        <v>Trong đó: Đất chuyên trồng lúa nước</v>
      </c>
      <c r="BX9" s="412" t="str">
        <f t="shared" si="3"/>
        <v>LUC</v>
      </c>
      <c r="BY9" s="419">
        <f t="shared" si="4"/>
        <v>2445.5618369999997</v>
      </c>
      <c r="BZ9" s="419">
        <f t="shared" si="6"/>
        <v>3.0867660324014272</v>
      </c>
      <c r="CA9" s="419">
        <f t="shared" si="5"/>
        <v>2410.8225369999996</v>
      </c>
      <c r="CB9" s="419">
        <f t="shared" si="7"/>
        <v>3.0429184021321607</v>
      </c>
      <c r="CC9" s="427">
        <f t="shared" si="8"/>
        <v>-34.739300000000185</v>
      </c>
    </row>
    <row r="10" spans="1:81" ht="24.75" hidden="1" customHeight="1">
      <c r="A10" s="428" t="s">
        <v>1846</v>
      </c>
      <c r="B10" s="429" t="s">
        <v>1794</v>
      </c>
      <c r="C10" s="430" t="s">
        <v>5</v>
      </c>
      <c r="D10" s="431">
        <v>1181.1361230000002</v>
      </c>
      <c r="E10" s="432">
        <v>1169.7579230000001</v>
      </c>
      <c r="F10" s="432">
        <v>1169.7579230000001</v>
      </c>
      <c r="G10" s="432">
        <v>0</v>
      </c>
      <c r="H10" s="432">
        <v>1169.7579230000001</v>
      </c>
      <c r="I10" s="432">
        <v>0</v>
      </c>
      <c r="J10" s="432">
        <v>0</v>
      </c>
      <c r="K10" s="432">
        <v>0</v>
      </c>
      <c r="L10" s="432">
        <v>0</v>
      </c>
      <c r="M10" s="432">
        <v>0</v>
      </c>
      <c r="N10" s="432">
        <v>0</v>
      </c>
      <c r="O10" s="432">
        <v>0</v>
      </c>
      <c r="P10" s="432">
        <v>0</v>
      </c>
      <c r="Q10" s="432">
        <v>0</v>
      </c>
      <c r="R10" s="432">
        <v>0</v>
      </c>
      <c r="S10" s="432">
        <v>0</v>
      </c>
      <c r="T10" s="432">
        <v>0</v>
      </c>
      <c r="U10" s="432">
        <v>0</v>
      </c>
      <c r="V10" s="432">
        <v>0</v>
      </c>
      <c r="W10" s="432">
        <v>0</v>
      </c>
      <c r="X10" s="432">
        <v>0</v>
      </c>
      <c r="Y10" s="432">
        <v>0</v>
      </c>
      <c r="Z10" s="432">
        <v>0</v>
      </c>
      <c r="AA10" s="432">
        <v>11.3782</v>
      </c>
      <c r="AB10" s="432">
        <v>0</v>
      </c>
      <c r="AC10" s="432">
        <v>0</v>
      </c>
      <c r="AD10" s="432">
        <v>0</v>
      </c>
      <c r="AE10" s="432">
        <v>3.07</v>
      </c>
      <c r="AF10" s="432">
        <v>0</v>
      </c>
      <c r="AG10" s="432">
        <v>0</v>
      </c>
      <c r="AH10" s="432">
        <v>0</v>
      </c>
      <c r="AI10" s="432">
        <v>0</v>
      </c>
      <c r="AJ10" s="432">
        <v>6.2481999999999998</v>
      </c>
      <c r="AK10" s="432">
        <v>4.4369999999999994</v>
      </c>
      <c r="AL10" s="432">
        <v>0.40200000000000002</v>
      </c>
      <c r="AM10" s="432">
        <v>0</v>
      </c>
      <c r="AN10" s="432">
        <v>0</v>
      </c>
      <c r="AO10" s="432">
        <v>0</v>
      </c>
      <c r="AP10" s="432">
        <v>0</v>
      </c>
      <c r="AQ10" s="432">
        <v>1.3792000000000002</v>
      </c>
      <c r="AR10" s="432">
        <v>0</v>
      </c>
      <c r="AS10" s="432">
        <v>0</v>
      </c>
      <c r="AT10" s="432">
        <v>0</v>
      </c>
      <c r="AU10" s="432">
        <v>0</v>
      </c>
      <c r="AV10" s="432">
        <v>0</v>
      </c>
      <c r="AW10" s="432">
        <v>0</v>
      </c>
      <c r="AX10" s="432">
        <v>0</v>
      </c>
      <c r="AY10" s="432">
        <v>0</v>
      </c>
      <c r="AZ10" s="432">
        <v>0.03</v>
      </c>
      <c r="BA10" s="432">
        <v>0</v>
      </c>
      <c r="BB10" s="432">
        <v>0</v>
      </c>
      <c r="BC10" s="432">
        <v>0</v>
      </c>
      <c r="BD10" s="432">
        <v>1.99</v>
      </c>
      <c r="BE10" s="432">
        <v>7.0000000000000007E-2</v>
      </c>
      <c r="BF10" s="432">
        <v>0</v>
      </c>
      <c r="BG10" s="432">
        <v>0</v>
      </c>
      <c r="BH10" s="432">
        <v>0</v>
      </c>
      <c r="BI10" s="432">
        <v>0</v>
      </c>
      <c r="BJ10" s="432">
        <v>0</v>
      </c>
      <c r="BK10" s="432">
        <v>0</v>
      </c>
      <c r="BL10" s="432">
        <v>0</v>
      </c>
      <c r="BM10" s="432">
        <v>0</v>
      </c>
      <c r="BN10" s="432">
        <v>0</v>
      </c>
      <c r="BO10" s="432">
        <v>0</v>
      </c>
      <c r="BP10" s="432">
        <v>0</v>
      </c>
      <c r="BQ10" s="432">
        <v>11.3782</v>
      </c>
      <c r="BR10" s="432">
        <v>-11.3782</v>
      </c>
      <c r="BS10" s="432">
        <v>1169.7579230000001</v>
      </c>
      <c r="BT10" s="433">
        <v>1.4766471994769295</v>
      </c>
      <c r="BV10" s="412" t="str">
        <f t="shared" si="1"/>
        <v>1.1.2</v>
      </c>
      <c r="BW10" s="412" t="str">
        <f t="shared" si="2"/>
        <v>Đất trồng lúa nước còn lại</v>
      </c>
      <c r="BX10" s="412" t="str">
        <f t="shared" si="3"/>
        <v>LUK</v>
      </c>
      <c r="BY10" s="419">
        <f t="shared" si="4"/>
        <v>1181.1361230000002</v>
      </c>
      <c r="BZ10" s="419">
        <f t="shared" si="6"/>
        <v>1.4908193319663401</v>
      </c>
      <c r="CA10" s="419">
        <f t="shared" si="5"/>
        <v>1169.7579230000001</v>
      </c>
      <c r="CB10" s="419">
        <f t="shared" si="7"/>
        <v>1.4764578708335663</v>
      </c>
      <c r="CC10" s="427">
        <f t="shared" si="8"/>
        <v>-11.378200000000106</v>
      </c>
    </row>
    <row r="11" spans="1:81" ht="24.75" hidden="1" customHeight="1">
      <c r="A11" s="428" t="s">
        <v>1847</v>
      </c>
      <c r="B11" s="429" t="s">
        <v>1795</v>
      </c>
      <c r="C11" s="430" t="s">
        <v>6</v>
      </c>
      <c r="D11" s="431">
        <v>66.88986700000001</v>
      </c>
      <c r="E11" s="432">
        <v>66.88986700000001</v>
      </c>
      <c r="F11" s="432">
        <v>66.88986700000001</v>
      </c>
      <c r="G11" s="432">
        <v>0</v>
      </c>
      <c r="H11" s="432">
        <v>0</v>
      </c>
      <c r="I11" s="432">
        <v>66.88986700000001</v>
      </c>
      <c r="J11" s="432">
        <v>0</v>
      </c>
      <c r="K11" s="432">
        <v>0</v>
      </c>
      <c r="L11" s="432">
        <v>0</v>
      </c>
      <c r="M11" s="432">
        <v>0</v>
      </c>
      <c r="N11" s="432">
        <v>0</v>
      </c>
      <c r="O11" s="432">
        <v>0</v>
      </c>
      <c r="P11" s="432">
        <v>0</v>
      </c>
      <c r="Q11" s="432">
        <v>0</v>
      </c>
      <c r="R11" s="432">
        <v>0</v>
      </c>
      <c r="S11" s="432">
        <v>0</v>
      </c>
      <c r="T11" s="432">
        <v>0</v>
      </c>
      <c r="U11" s="432">
        <v>0</v>
      </c>
      <c r="V11" s="432">
        <v>0</v>
      </c>
      <c r="W11" s="432">
        <v>0</v>
      </c>
      <c r="X11" s="432">
        <v>0</v>
      </c>
      <c r="Y11" s="432">
        <v>0</v>
      </c>
      <c r="Z11" s="432">
        <v>0</v>
      </c>
      <c r="AA11" s="432">
        <v>0</v>
      </c>
      <c r="AB11" s="432">
        <v>0</v>
      </c>
      <c r="AC11" s="432">
        <v>0</v>
      </c>
      <c r="AD11" s="432">
        <v>0</v>
      </c>
      <c r="AE11" s="432">
        <v>0</v>
      </c>
      <c r="AF11" s="432">
        <v>0</v>
      </c>
      <c r="AG11" s="432">
        <v>0</v>
      </c>
      <c r="AH11" s="432">
        <v>0</v>
      </c>
      <c r="AI11" s="432">
        <v>0</v>
      </c>
      <c r="AJ11" s="432">
        <v>0</v>
      </c>
      <c r="AK11" s="432">
        <v>0</v>
      </c>
      <c r="AL11" s="432">
        <v>0</v>
      </c>
      <c r="AM11" s="432">
        <v>0</v>
      </c>
      <c r="AN11" s="432">
        <v>0</v>
      </c>
      <c r="AO11" s="432">
        <v>0</v>
      </c>
      <c r="AP11" s="432">
        <v>0</v>
      </c>
      <c r="AQ11" s="432">
        <v>0</v>
      </c>
      <c r="AR11" s="432">
        <v>0</v>
      </c>
      <c r="AS11" s="432">
        <v>0</v>
      </c>
      <c r="AT11" s="432">
        <v>0</v>
      </c>
      <c r="AU11" s="432">
        <v>0</v>
      </c>
      <c r="AV11" s="432">
        <v>0</v>
      </c>
      <c r="AW11" s="432">
        <v>0</v>
      </c>
      <c r="AX11" s="432">
        <v>0</v>
      </c>
      <c r="AY11" s="432">
        <v>0</v>
      </c>
      <c r="AZ11" s="432">
        <v>0</v>
      </c>
      <c r="BA11" s="432">
        <v>0</v>
      </c>
      <c r="BB11" s="432">
        <v>0</v>
      </c>
      <c r="BC11" s="432">
        <v>0</v>
      </c>
      <c r="BD11" s="432">
        <v>0</v>
      </c>
      <c r="BE11" s="432">
        <v>0</v>
      </c>
      <c r="BF11" s="432">
        <v>0</v>
      </c>
      <c r="BG11" s="432">
        <v>0</v>
      </c>
      <c r="BH11" s="432">
        <v>0</v>
      </c>
      <c r="BI11" s="432">
        <v>0</v>
      </c>
      <c r="BJ11" s="432">
        <v>0</v>
      </c>
      <c r="BK11" s="432">
        <v>0</v>
      </c>
      <c r="BL11" s="432">
        <v>0</v>
      </c>
      <c r="BM11" s="432">
        <v>0</v>
      </c>
      <c r="BN11" s="432">
        <v>0</v>
      </c>
      <c r="BO11" s="432">
        <v>0</v>
      </c>
      <c r="BP11" s="432">
        <v>0</v>
      </c>
      <c r="BQ11" s="432">
        <v>0</v>
      </c>
      <c r="BR11" s="432">
        <v>0</v>
      </c>
      <c r="BS11" s="432">
        <v>66.88986700000001</v>
      </c>
      <c r="BT11" s="433">
        <v>8.4427785159066973E-2</v>
      </c>
      <c r="BV11" s="412" t="str">
        <f t="shared" si="1"/>
        <v>1.1.3</v>
      </c>
      <c r="BW11" s="412" t="str">
        <f t="shared" si="2"/>
        <v>Đất trồng lúa nương</v>
      </c>
      <c r="BX11" s="412" t="str">
        <f t="shared" si="3"/>
        <v>LUN</v>
      </c>
      <c r="BY11" s="419">
        <f t="shared" si="4"/>
        <v>66.88986700000001</v>
      </c>
      <c r="BZ11" s="419">
        <f t="shared" si="6"/>
        <v>8.4427785159066987E-2</v>
      </c>
      <c r="CA11" s="419">
        <f t="shared" si="5"/>
        <v>66.88986700000001</v>
      </c>
      <c r="CB11" s="419">
        <f t="shared" si="7"/>
        <v>8.4427785159066987E-2</v>
      </c>
      <c r="CC11" s="427">
        <f t="shared" si="8"/>
        <v>0</v>
      </c>
    </row>
    <row r="12" spans="1:81" ht="24.6" customHeight="1">
      <c r="A12" s="428" t="s">
        <v>37</v>
      </c>
      <c r="B12" s="429" t="s">
        <v>732</v>
      </c>
      <c r="C12" s="430" t="s">
        <v>7</v>
      </c>
      <c r="D12" s="431">
        <v>2855.6105969999999</v>
      </c>
      <c r="E12" s="432">
        <v>2757.3704969999999</v>
      </c>
      <c r="F12" s="432">
        <v>0</v>
      </c>
      <c r="G12" s="432">
        <v>0</v>
      </c>
      <c r="H12" s="432">
        <v>0</v>
      </c>
      <c r="I12" s="432">
        <v>0</v>
      </c>
      <c r="J12" s="432">
        <v>2750.8204969999997</v>
      </c>
      <c r="K12" s="432">
        <v>0</v>
      </c>
      <c r="L12" s="432">
        <v>0</v>
      </c>
      <c r="M12" s="432">
        <v>0</v>
      </c>
      <c r="N12" s="432">
        <v>0</v>
      </c>
      <c r="O12" s="432">
        <v>0</v>
      </c>
      <c r="P12" s="432">
        <v>0</v>
      </c>
      <c r="Q12" s="432">
        <v>0</v>
      </c>
      <c r="R12" s="432">
        <v>0</v>
      </c>
      <c r="S12" s="432">
        <v>0</v>
      </c>
      <c r="T12" s="432">
        <v>5.27</v>
      </c>
      <c r="U12" s="432">
        <v>0</v>
      </c>
      <c r="V12" s="432">
        <v>5.27</v>
      </c>
      <c r="W12" s="432">
        <v>0</v>
      </c>
      <c r="X12" s="432">
        <v>0</v>
      </c>
      <c r="Y12" s="432">
        <v>0</v>
      </c>
      <c r="Z12" s="432">
        <v>1.28</v>
      </c>
      <c r="AA12" s="432">
        <v>98.240099999999984</v>
      </c>
      <c r="AB12" s="432">
        <v>0</v>
      </c>
      <c r="AC12" s="432">
        <v>3.9800000000000002E-2</v>
      </c>
      <c r="AD12" s="432">
        <v>0</v>
      </c>
      <c r="AE12" s="432">
        <v>12.66</v>
      </c>
      <c r="AF12" s="432">
        <v>0.9</v>
      </c>
      <c r="AG12" s="432">
        <v>8.43</v>
      </c>
      <c r="AH12" s="432">
        <v>0</v>
      </c>
      <c r="AI12" s="432">
        <v>4.53</v>
      </c>
      <c r="AJ12" s="432">
        <v>63.465299999999971</v>
      </c>
      <c r="AK12" s="432">
        <v>50.338999999999977</v>
      </c>
      <c r="AL12" s="432">
        <v>2.2229999999999999</v>
      </c>
      <c r="AM12" s="432">
        <v>0.21210000000000001</v>
      </c>
      <c r="AN12" s="432">
        <v>0</v>
      </c>
      <c r="AO12" s="432">
        <v>0</v>
      </c>
      <c r="AP12" s="432">
        <v>0</v>
      </c>
      <c r="AQ12" s="432">
        <v>10.691199999999998</v>
      </c>
      <c r="AR12" s="432">
        <v>0</v>
      </c>
      <c r="AS12" s="432">
        <v>0</v>
      </c>
      <c r="AT12" s="432">
        <v>0</v>
      </c>
      <c r="AU12" s="432">
        <v>0</v>
      </c>
      <c r="AV12" s="432">
        <v>0</v>
      </c>
      <c r="AW12" s="432">
        <v>0</v>
      </c>
      <c r="AX12" s="432">
        <v>0</v>
      </c>
      <c r="AY12" s="432">
        <v>0</v>
      </c>
      <c r="AZ12" s="432">
        <v>0</v>
      </c>
      <c r="BA12" s="432">
        <v>0</v>
      </c>
      <c r="BB12" s="432">
        <v>0</v>
      </c>
      <c r="BC12" s="432">
        <v>6.5000000000000002E-2</v>
      </c>
      <c r="BD12" s="432">
        <v>6.18</v>
      </c>
      <c r="BE12" s="432">
        <v>1.97</v>
      </c>
      <c r="BF12" s="432">
        <v>0</v>
      </c>
      <c r="BG12" s="432">
        <v>0</v>
      </c>
      <c r="BH12" s="432">
        <v>0</v>
      </c>
      <c r="BI12" s="432">
        <v>0</v>
      </c>
      <c r="BJ12" s="432">
        <v>0</v>
      </c>
      <c r="BK12" s="432">
        <v>0</v>
      </c>
      <c r="BL12" s="432">
        <v>0</v>
      </c>
      <c r="BM12" s="432">
        <v>0</v>
      </c>
      <c r="BN12" s="432">
        <v>0</v>
      </c>
      <c r="BO12" s="432">
        <v>0</v>
      </c>
      <c r="BP12" s="432">
        <v>0</v>
      </c>
      <c r="BQ12" s="432">
        <v>104.79009999999998</v>
      </c>
      <c r="BR12" s="432">
        <v>-104.79009999999998</v>
      </c>
      <c r="BS12" s="432">
        <v>2750.8204969999997</v>
      </c>
      <c r="BT12" s="433">
        <v>3.4743816689488152</v>
      </c>
      <c r="BV12" s="412" t="str">
        <f t="shared" si="1"/>
        <v>1.2</v>
      </c>
      <c r="BW12" s="412" t="str">
        <f t="shared" si="2"/>
        <v>Đất trồng cây hàng năm khác</v>
      </c>
      <c r="BX12" s="412" t="str">
        <f t="shared" si="3"/>
        <v>HNK</v>
      </c>
      <c r="BY12" s="419">
        <f t="shared" si="4"/>
        <v>2855.6105969999999</v>
      </c>
      <c r="BZ12" s="419">
        <f t="shared" si="6"/>
        <v>3.6043258686920545</v>
      </c>
      <c r="CA12" s="419">
        <f t="shared" si="5"/>
        <v>2750.8204969999997</v>
      </c>
      <c r="CB12" s="419">
        <f t="shared" si="7"/>
        <v>3.4720607522193734</v>
      </c>
      <c r="CC12" s="427">
        <f t="shared" si="8"/>
        <v>-104.79010000000017</v>
      </c>
    </row>
    <row r="13" spans="1:81" ht="24.75" customHeight="1">
      <c r="A13" s="428" t="s">
        <v>38</v>
      </c>
      <c r="B13" s="429" t="s">
        <v>49</v>
      </c>
      <c r="C13" s="430" t="s">
        <v>8</v>
      </c>
      <c r="D13" s="431">
        <v>2771.8970820000004</v>
      </c>
      <c r="E13" s="432">
        <v>2753.6238820000003</v>
      </c>
      <c r="F13" s="432">
        <v>0</v>
      </c>
      <c r="G13" s="432">
        <v>0</v>
      </c>
      <c r="H13" s="432">
        <v>0</v>
      </c>
      <c r="I13" s="432">
        <v>0</v>
      </c>
      <c r="J13" s="432">
        <v>0</v>
      </c>
      <c r="K13" s="432">
        <v>2457.1838820000003</v>
      </c>
      <c r="L13" s="432">
        <v>0</v>
      </c>
      <c r="M13" s="432">
        <v>0</v>
      </c>
      <c r="N13" s="432">
        <v>0</v>
      </c>
      <c r="O13" s="432">
        <v>0</v>
      </c>
      <c r="P13" s="432">
        <v>0</v>
      </c>
      <c r="Q13" s="432">
        <v>0</v>
      </c>
      <c r="R13" s="432">
        <v>0</v>
      </c>
      <c r="S13" s="432">
        <v>0</v>
      </c>
      <c r="T13" s="432">
        <v>296.44</v>
      </c>
      <c r="U13" s="432">
        <v>0</v>
      </c>
      <c r="V13" s="432">
        <v>296.44</v>
      </c>
      <c r="W13" s="432">
        <v>0</v>
      </c>
      <c r="X13" s="432">
        <v>0</v>
      </c>
      <c r="Y13" s="432">
        <v>0</v>
      </c>
      <c r="Z13" s="432">
        <v>0</v>
      </c>
      <c r="AA13" s="432">
        <v>18.273199999999999</v>
      </c>
      <c r="AB13" s="432">
        <v>0</v>
      </c>
      <c r="AC13" s="432">
        <v>0</v>
      </c>
      <c r="AD13" s="432">
        <v>0</v>
      </c>
      <c r="AE13" s="432">
        <v>3.16</v>
      </c>
      <c r="AF13" s="432">
        <v>0.88</v>
      </c>
      <c r="AG13" s="432">
        <v>5.44</v>
      </c>
      <c r="AH13" s="432">
        <v>0</v>
      </c>
      <c r="AI13" s="432">
        <v>0</v>
      </c>
      <c r="AJ13" s="432">
        <v>8.5532000000000004</v>
      </c>
      <c r="AK13" s="432">
        <v>7.1249999999999991</v>
      </c>
      <c r="AL13" s="432">
        <v>0.154</v>
      </c>
      <c r="AM13" s="432">
        <v>2.0000000000000001E-4</v>
      </c>
      <c r="AN13" s="432">
        <v>0</v>
      </c>
      <c r="AO13" s="432">
        <v>0</v>
      </c>
      <c r="AP13" s="432">
        <v>0</v>
      </c>
      <c r="AQ13" s="432">
        <v>1.274</v>
      </c>
      <c r="AR13" s="432">
        <v>0</v>
      </c>
      <c r="AS13" s="432">
        <v>0</v>
      </c>
      <c r="AT13" s="432">
        <v>0</v>
      </c>
      <c r="AU13" s="432">
        <v>0</v>
      </c>
      <c r="AV13" s="432">
        <v>0</v>
      </c>
      <c r="AW13" s="432">
        <v>0</v>
      </c>
      <c r="AX13" s="432">
        <v>0</v>
      </c>
      <c r="AY13" s="432">
        <v>0</v>
      </c>
      <c r="AZ13" s="432">
        <v>0</v>
      </c>
      <c r="BA13" s="432">
        <v>0</v>
      </c>
      <c r="BB13" s="432">
        <v>0</v>
      </c>
      <c r="BC13" s="432">
        <v>0</v>
      </c>
      <c r="BD13" s="432">
        <v>0.04</v>
      </c>
      <c r="BE13" s="432">
        <v>0.2</v>
      </c>
      <c r="BF13" s="432">
        <v>0</v>
      </c>
      <c r="BG13" s="432">
        <v>0</v>
      </c>
      <c r="BH13" s="432">
        <v>0</v>
      </c>
      <c r="BI13" s="432">
        <v>0</v>
      </c>
      <c r="BJ13" s="432">
        <v>0</v>
      </c>
      <c r="BK13" s="432">
        <v>0</v>
      </c>
      <c r="BL13" s="432">
        <v>0</v>
      </c>
      <c r="BM13" s="432">
        <v>0</v>
      </c>
      <c r="BN13" s="432">
        <v>0</v>
      </c>
      <c r="BO13" s="432">
        <v>0</v>
      </c>
      <c r="BP13" s="432">
        <v>0</v>
      </c>
      <c r="BQ13" s="432">
        <v>314.71319999999997</v>
      </c>
      <c r="BR13" s="432">
        <v>317.71679999999986</v>
      </c>
      <c r="BS13" s="432">
        <v>3089.6138820000001</v>
      </c>
      <c r="BT13" s="433">
        <v>3.8998215396411893</v>
      </c>
      <c r="BV13" s="412" t="str">
        <f t="shared" si="1"/>
        <v>1.3</v>
      </c>
      <c r="BW13" s="412" t="str">
        <f t="shared" si="2"/>
        <v>Đất trồng cây lâu năm</v>
      </c>
      <c r="BX13" s="412" t="str">
        <f t="shared" si="3"/>
        <v>CLN</v>
      </c>
      <c r="BY13" s="419">
        <f t="shared" si="4"/>
        <v>2771.8970820000004</v>
      </c>
      <c r="BZ13" s="419">
        <f t="shared" si="6"/>
        <v>3.4986634271845793</v>
      </c>
      <c r="CA13" s="419">
        <f t="shared" si="5"/>
        <v>3089.6138820000001</v>
      </c>
      <c r="CB13" s="419">
        <f t="shared" si="7"/>
        <v>3.8996826986360569</v>
      </c>
      <c r="CC13" s="427">
        <f t="shared" si="8"/>
        <v>317.71679999999969</v>
      </c>
    </row>
    <row r="14" spans="1:81" ht="24.75" customHeight="1">
      <c r="A14" s="428" t="s">
        <v>40</v>
      </c>
      <c r="B14" s="429" t="s">
        <v>50</v>
      </c>
      <c r="C14" s="430" t="s">
        <v>9</v>
      </c>
      <c r="D14" s="431">
        <v>13607.445168</v>
      </c>
      <c r="E14" s="432">
        <v>13582.915168</v>
      </c>
      <c r="F14" s="432">
        <v>0</v>
      </c>
      <c r="G14" s="432">
        <v>0</v>
      </c>
      <c r="H14" s="432">
        <v>0</v>
      </c>
      <c r="I14" s="432">
        <v>0</v>
      </c>
      <c r="J14" s="432">
        <v>0</v>
      </c>
      <c r="K14" s="432">
        <v>0</v>
      </c>
      <c r="L14" s="432">
        <v>13570.915168</v>
      </c>
      <c r="M14" s="432">
        <v>8786.9587579999989</v>
      </c>
      <c r="N14" s="432">
        <v>261.555138</v>
      </c>
      <c r="O14" s="432">
        <v>4522.4012720000001</v>
      </c>
      <c r="P14" s="432">
        <v>0</v>
      </c>
      <c r="Q14" s="432">
        <v>0</v>
      </c>
      <c r="R14" s="432">
        <v>0</v>
      </c>
      <c r="S14" s="432">
        <v>0</v>
      </c>
      <c r="T14" s="432">
        <v>0</v>
      </c>
      <c r="U14" s="432">
        <v>0</v>
      </c>
      <c r="V14" s="432">
        <v>0</v>
      </c>
      <c r="W14" s="432">
        <v>0</v>
      </c>
      <c r="X14" s="432">
        <v>0</v>
      </c>
      <c r="Y14" s="432">
        <v>0</v>
      </c>
      <c r="Z14" s="432">
        <v>12</v>
      </c>
      <c r="AA14" s="432">
        <v>24.53</v>
      </c>
      <c r="AB14" s="432">
        <v>0</v>
      </c>
      <c r="AC14" s="432">
        <v>0</v>
      </c>
      <c r="AD14" s="432">
        <v>0</v>
      </c>
      <c r="AE14" s="432">
        <v>0</v>
      </c>
      <c r="AF14" s="432">
        <v>0.47</v>
      </c>
      <c r="AG14" s="432">
        <v>0</v>
      </c>
      <c r="AH14" s="432">
        <v>0</v>
      </c>
      <c r="AI14" s="432">
        <v>0</v>
      </c>
      <c r="AJ14" s="432">
        <v>23.8</v>
      </c>
      <c r="AK14" s="432">
        <v>4.21</v>
      </c>
      <c r="AL14" s="432">
        <v>0</v>
      </c>
      <c r="AM14" s="432">
        <v>0</v>
      </c>
      <c r="AN14" s="432">
        <v>0</v>
      </c>
      <c r="AO14" s="432">
        <v>0</v>
      </c>
      <c r="AP14" s="432">
        <v>0</v>
      </c>
      <c r="AQ14" s="432">
        <v>19.59</v>
      </c>
      <c r="AR14" s="432">
        <v>0</v>
      </c>
      <c r="AS14" s="432">
        <v>0</v>
      </c>
      <c r="AT14" s="432">
        <v>0</v>
      </c>
      <c r="AU14" s="432">
        <v>0</v>
      </c>
      <c r="AV14" s="432">
        <v>0</v>
      </c>
      <c r="AW14" s="432">
        <v>0</v>
      </c>
      <c r="AX14" s="432">
        <v>0</v>
      </c>
      <c r="AY14" s="432">
        <v>0</v>
      </c>
      <c r="AZ14" s="432">
        <v>0</v>
      </c>
      <c r="BA14" s="432">
        <v>0</v>
      </c>
      <c r="BB14" s="432">
        <v>0</v>
      </c>
      <c r="BC14" s="432">
        <v>0</v>
      </c>
      <c r="BD14" s="432">
        <v>0.26</v>
      </c>
      <c r="BE14" s="432">
        <v>0</v>
      </c>
      <c r="BF14" s="432">
        <v>0</v>
      </c>
      <c r="BG14" s="432">
        <v>0</v>
      </c>
      <c r="BH14" s="432">
        <v>0</v>
      </c>
      <c r="BI14" s="432">
        <v>0</v>
      </c>
      <c r="BJ14" s="432">
        <v>0</v>
      </c>
      <c r="BK14" s="432">
        <v>0</v>
      </c>
      <c r="BL14" s="432">
        <v>0</v>
      </c>
      <c r="BM14" s="432">
        <v>0</v>
      </c>
      <c r="BN14" s="432">
        <v>0</v>
      </c>
      <c r="BO14" s="432">
        <v>0</v>
      </c>
      <c r="BP14" s="432">
        <v>0</v>
      </c>
      <c r="BQ14" s="432">
        <v>36.530000000000655</v>
      </c>
      <c r="BR14" s="432">
        <v>-36.530000000000655</v>
      </c>
      <c r="BS14" s="432">
        <v>13570.915168</v>
      </c>
      <c r="BT14" s="433">
        <v>17.129086386370407</v>
      </c>
      <c r="BV14" s="412" t="str">
        <f t="shared" si="1"/>
        <v>1.4</v>
      </c>
      <c r="BW14" s="412" t="str">
        <f t="shared" si="2"/>
        <v>Đất rừng phòng hộ</v>
      </c>
      <c r="BX14" s="412" t="str">
        <f t="shared" si="3"/>
        <v>RPH</v>
      </c>
      <c r="BY14" s="419">
        <f t="shared" si="4"/>
        <v>13607.445168</v>
      </c>
      <c r="BZ14" s="419">
        <f t="shared" si="6"/>
        <v>17.175194221984146</v>
      </c>
      <c r="CA14" s="419">
        <f t="shared" si="5"/>
        <v>13570.915168</v>
      </c>
      <c r="CB14" s="419">
        <f t="shared" si="7"/>
        <v>17.12908638637041</v>
      </c>
      <c r="CC14" s="427">
        <f t="shared" si="8"/>
        <v>-36.530000000000655</v>
      </c>
    </row>
    <row r="15" spans="1:81" ht="19.5" hidden="1" customHeight="1">
      <c r="A15" s="428" t="s">
        <v>1796</v>
      </c>
      <c r="B15" s="429" t="s">
        <v>1797</v>
      </c>
      <c r="C15" s="430" t="s">
        <v>1759</v>
      </c>
      <c r="D15" s="431">
        <v>8786.9587579999989</v>
      </c>
      <c r="E15" s="432">
        <v>8786.9587579999989</v>
      </c>
      <c r="F15" s="432">
        <v>0</v>
      </c>
      <c r="G15" s="432">
        <v>0</v>
      </c>
      <c r="H15" s="432">
        <v>0</v>
      </c>
      <c r="I15" s="432">
        <v>0</v>
      </c>
      <c r="J15" s="432">
        <v>0</v>
      </c>
      <c r="K15" s="432">
        <v>0</v>
      </c>
      <c r="L15" s="432">
        <v>8786.9587579999989</v>
      </c>
      <c r="M15" s="432">
        <v>8786.9587579999989</v>
      </c>
      <c r="N15" s="432">
        <v>0</v>
      </c>
      <c r="O15" s="432">
        <v>0</v>
      </c>
      <c r="P15" s="432">
        <v>0</v>
      </c>
      <c r="Q15" s="432">
        <v>0</v>
      </c>
      <c r="R15" s="432">
        <v>0</v>
      </c>
      <c r="S15" s="432">
        <v>0</v>
      </c>
      <c r="T15" s="432">
        <v>0</v>
      </c>
      <c r="U15" s="432">
        <v>0</v>
      </c>
      <c r="V15" s="432">
        <v>0</v>
      </c>
      <c r="W15" s="432">
        <v>0</v>
      </c>
      <c r="X15" s="432">
        <v>0</v>
      </c>
      <c r="Y15" s="432">
        <v>0</v>
      </c>
      <c r="Z15" s="432">
        <v>0</v>
      </c>
      <c r="AA15" s="432">
        <v>0</v>
      </c>
      <c r="AB15" s="432">
        <v>0</v>
      </c>
      <c r="AC15" s="432">
        <v>0</v>
      </c>
      <c r="AD15" s="432">
        <v>0</v>
      </c>
      <c r="AE15" s="432">
        <v>0</v>
      </c>
      <c r="AF15" s="432">
        <v>0</v>
      </c>
      <c r="AG15" s="432">
        <v>0</v>
      </c>
      <c r="AH15" s="432">
        <v>0</v>
      </c>
      <c r="AI15" s="432">
        <v>0</v>
      </c>
      <c r="AJ15" s="432">
        <v>0</v>
      </c>
      <c r="AK15" s="432">
        <v>0</v>
      </c>
      <c r="AL15" s="432">
        <v>0</v>
      </c>
      <c r="AM15" s="432">
        <v>0</v>
      </c>
      <c r="AN15" s="432">
        <v>0</v>
      </c>
      <c r="AO15" s="432">
        <v>0</v>
      </c>
      <c r="AP15" s="432">
        <v>0</v>
      </c>
      <c r="AQ15" s="432">
        <v>0</v>
      </c>
      <c r="AR15" s="432">
        <v>0</v>
      </c>
      <c r="AS15" s="432">
        <v>0</v>
      </c>
      <c r="AT15" s="432">
        <v>0</v>
      </c>
      <c r="AU15" s="432">
        <v>0</v>
      </c>
      <c r="AV15" s="432">
        <v>0</v>
      </c>
      <c r="AW15" s="432">
        <v>0</v>
      </c>
      <c r="AX15" s="432">
        <v>0</v>
      </c>
      <c r="AY15" s="432">
        <v>0</v>
      </c>
      <c r="AZ15" s="432">
        <v>0</v>
      </c>
      <c r="BA15" s="432">
        <v>0</v>
      </c>
      <c r="BB15" s="432">
        <v>0</v>
      </c>
      <c r="BC15" s="432">
        <v>0</v>
      </c>
      <c r="BD15" s="432">
        <v>0</v>
      </c>
      <c r="BE15" s="432">
        <v>0</v>
      </c>
      <c r="BF15" s="432">
        <v>0</v>
      </c>
      <c r="BG15" s="432">
        <v>0</v>
      </c>
      <c r="BH15" s="432">
        <v>0</v>
      </c>
      <c r="BI15" s="432">
        <v>0</v>
      </c>
      <c r="BJ15" s="432">
        <v>0</v>
      </c>
      <c r="BK15" s="432">
        <v>0</v>
      </c>
      <c r="BL15" s="432">
        <v>0</v>
      </c>
      <c r="BM15" s="432">
        <v>0</v>
      </c>
      <c r="BN15" s="432">
        <v>0</v>
      </c>
      <c r="BO15" s="432">
        <v>0</v>
      </c>
      <c r="BP15" s="432">
        <v>0</v>
      </c>
      <c r="BQ15" s="432">
        <v>0</v>
      </c>
      <c r="BR15" s="432">
        <v>0</v>
      </c>
      <c r="BS15" s="432">
        <v>8786.9587579999989</v>
      </c>
      <c r="BT15" s="433">
        <v>11.090819872941379</v>
      </c>
      <c r="BV15" s="412" t="str">
        <f t="shared" si="1"/>
        <v>1.4.1</v>
      </c>
      <c r="BW15" s="412" t="str">
        <f t="shared" si="2"/>
        <v xml:space="preserve">Đất có rừng phòng hộ là rừng tự nhiên </v>
      </c>
      <c r="BX15" s="412" t="str">
        <f t="shared" si="3"/>
        <v>RPN</v>
      </c>
      <c r="BY15" s="419">
        <f t="shared" si="4"/>
        <v>8786.9587579999989</v>
      </c>
      <c r="BZ15" s="419">
        <f t="shared" si="6"/>
        <v>11.090819872941381</v>
      </c>
      <c r="CA15" s="419">
        <f t="shared" si="5"/>
        <v>8786.9587579999989</v>
      </c>
      <c r="CB15" s="419">
        <f t="shared" si="7"/>
        <v>11.090819872941381</v>
      </c>
      <c r="CC15" s="427">
        <f t="shared" si="8"/>
        <v>0</v>
      </c>
    </row>
    <row r="16" spans="1:81" ht="19.5" hidden="1" customHeight="1">
      <c r="A16" s="428" t="s">
        <v>1798</v>
      </c>
      <c r="B16" s="429" t="s">
        <v>1799</v>
      </c>
      <c r="C16" s="430" t="s">
        <v>959</v>
      </c>
      <c r="D16" s="431">
        <v>262.02513800000003</v>
      </c>
      <c r="E16" s="432">
        <v>261.555138</v>
      </c>
      <c r="F16" s="432">
        <v>0</v>
      </c>
      <c r="G16" s="432">
        <v>0</v>
      </c>
      <c r="H16" s="432">
        <v>0</v>
      </c>
      <c r="I16" s="432">
        <v>0</v>
      </c>
      <c r="J16" s="432">
        <v>0</v>
      </c>
      <c r="K16" s="432">
        <v>0</v>
      </c>
      <c r="L16" s="432">
        <v>261.555138</v>
      </c>
      <c r="M16" s="432">
        <v>0</v>
      </c>
      <c r="N16" s="432">
        <v>261.555138</v>
      </c>
      <c r="O16" s="432">
        <v>0</v>
      </c>
      <c r="P16" s="432">
        <v>0</v>
      </c>
      <c r="Q16" s="432">
        <v>0</v>
      </c>
      <c r="R16" s="432">
        <v>0</v>
      </c>
      <c r="S16" s="432">
        <v>0</v>
      </c>
      <c r="T16" s="432">
        <v>0</v>
      </c>
      <c r="U16" s="432">
        <v>0</v>
      </c>
      <c r="V16" s="432">
        <v>0</v>
      </c>
      <c r="W16" s="432">
        <v>0</v>
      </c>
      <c r="X16" s="432">
        <v>0</v>
      </c>
      <c r="Y16" s="432">
        <v>0</v>
      </c>
      <c r="Z16" s="432">
        <v>0</v>
      </c>
      <c r="AA16" s="432">
        <v>0.47</v>
      </c>
      <c r="AB16" s="432">
        <v>0</v>
      </c>
      <c r="AC16" s="432">
        <v>0</v>
      </c>
      <c r="AD16" s="432">
        <v>0</v>
      </c>
      <c r="AE16" s="432">
        <v>0</v>
      </c>
      <c r="AF16" s="432">
        <v>0.47</v>
      </c>
      <c r="AG16" s="432">
        <v>0</v>
      </c>
      <c r="AH16" s="432">
        <v>0</v>
      </c>
      <c r="AI16" s="432">
        <v>0</v>
      </c>
      <c r="AJ16" s="432">
        <v>0</v>
      </c>
      <c r="AK16" s="432">
        <v>0</v>
      </c>
      <c r="AL16" s="432">
        <v>0</v>
      </c>
      <c r="AM16" s="432">
        <v>0</v>
      </c>
      <c r="AN16" s="432">
        <v>0</v>
      </c>
      <c r="AO16" s="432">
        <v>0</v>
      </c>
      <c r="AP16" s="432">
        <v>0</v>
      </c>
      <c r="AQ16" s="432">
        <v>0</v>
      </c>
      <c r="AR16" s="432">
        <v>0</v>
      </c>
      <c r="AS16" s="432">
        <v>0</v>
      </c>
      <c r="AT16" s="432">
        <v>0</v>
      </c>
      <c r="AU16" s="432">
        <v>0</v>
      </c>
      <c r="AV16" s="432">
        <v>0</v>
      </c>
      <c r="AW16" s="432">
        <v>0</v>
      </c>
      <c r="AX16" s="432">
        <v>0</v>
      </c>
      <c r="AY16" s="432">
        <v>0</v>
      </c>
      <c r="AZ16" s="432">
        <v>0</v>
      </c>
      <c r="BA16" s="432">
        <v>0</v>
      </c>
      <c r="BB16" s="432">
        <v>0</v>
      </c>
      <c r="BC16" s="432">
        <v>0</v>
      </c>
      <c r="BD16" s="432">
        <v>0</v>
      </c>
      <c r="BE16" s="432">
        <v>0</v>
      </c>
      <c r="BF16" s="432">
        <v>0</v>
      </c>
      <c r="BG16" s="432">
        <v>0</v>
      </c>
      <c r="BH16" s="432">
        <v>0</v>
      </c>
      <c r="BI16" s="432">
        <v>0</v>
      </c>
      <c r="BJ16" s="432">
        <v>0</v>
      </c>
      <c r="BK16" s="432">
        <v>0</v>
      </c>
      <c r="BL16" s="432">
        <v>0</v>
      </c>
      <c r="BM16" s="432">
        <v>0</v>
      </c>
      <c r="BN16" s="432">
        <v>0</v>
      </c>
      <c r="BO16" s="432">
        <v>0</v>
      </c>
      <c r="BP16" s="432">
        <v>0</v>
      </c>
      <c r="BQ16" s="432">
        <v>0.47</v>
      </c>
      <c r="BR16" s="432">
        <v>-0.47</v>
      </c>
      <c r="BS16" s="432">
        <v>261.555138</v>
      </c>
      <c r="BT16" s="433">
        <v>0.33013252961489836</v>
      </c>
      <c r="BV16" s="412" t="str">
        <f t="shared" si="1"/>
        <v>1.4.2</v>
      </c>
      <c r="BW16" s="412" t="str">
        <f t="shared" si="2"/>
        <v xml:space="preserve">Đất có rừng phòng hộ là rừng trồng </v>
      </c>
      <c r="BX16" s="412" t="str">
        <f t="shared" si="3"/>
        <v>RPT</v>
      </c>
      <c r="BY16" s="419">
        <f t="shared" si="4"/>
        <v>262.02513800000003</v>
      </c>
      <c r="BZ16" s="419">
        <f t="shared" si="6"/>
        <v>0.33072575936410342</v>
      </c>
      <c r="CA16" s="419">
        <f t="shared" si="5"/>
        <v>261.555138</v>
      </c>
      <c r="CB16" s="419">
        <f t="shared" si="7"/>
        <v>0.33013252961489842</v>
      </c>
      <c r="CC16" s="427">
        <f t="shared" si="8"/>
        <v>-0.47000000000002728</v>
      </c>
    </row>
    <row r="17" spans="1:81" ht="29.25" hidden="1" customHeight="1">
      <c r="A17" s="428" t="s">
        <v>1800</v>
      </c>
      <c r="B17" s="429" t="s">
        <v>1801</v>
      </c>
      <c r="C17" s="430" t="s">
        <v>1760</v>
      </c>
      <c r="D17" s="431">
        <v>4558.4612720000005</v>
      </c>
      <c r="E17" s="432">
        <v>4534.4012720000001</v>
      </c>
      <c r="F17" s="432">
        <v>0</v>
      </c>
      <c r="G17" s="432">
        <v>0</v>
      </c>
      <c r="H17" s="432">
        <v>0</v>
      </c>
      <c r="I17" s="432">
        <v>0</v>
      </c>
      <c r="J17" s="432">
        <v>0</v>
      </c>
      <c r="K17" s="432">
        <v>0</v>
      </c>
      <c r="L17" s="432">
        <v>4522.4012720000001</v>
      </c>
      <c r="M17" s="432">
        <v>0</v>
      </c>
      <c r="N17" s="432">
        <v>0</v>
      </c>
      <c r="O17" s="432">
        <v>4522.4012720000001</v>
      </c>
      <c r="P17" s="432">
        <v>0</v>
      </c>
      <c r="Q17" s="432">
        <v>0</v>
      </c>
      <c r="R17" s="432">
        <v>0</v>
      </c>
      <c r="S17" s="432">
        <v>0</v>
      </c>
      <c r="T17" s="432">
        <v>0</v>
      </c>
      <c r="U17" s="432">
        <v>0</v>
      </c>
      <c r="V17" s="432">
        <v>0</v>
      </c>
      <c r="W17" s="432">
        <v>0</v>
      </c>
      <c r="X17" s="432">
        <v>0</v>
      </c>
      <c r="Y17" s="432">
        <v>0</v>
      </c>
      <c r="Z17" s="432">
        <v>12</v>
      </c>
      <c r="AA17" s="432">
        <v>24.060000000000002</v>
      </c>
      <c r="AB17" s="432">
        <v>0</v>
      </c>
      <c r="AC17" s="432">
        <v>0</v>
      </c>
      <c r="AD17" s="432">
        <v>0</v>
      </c>
      <c r="AE17" s="432">
        <v>0</v>
      </c>
      <c r="AF17" s="432">
        <v>0</v>
      </c>
      <c r="AG17" s="432">
        <v>0</v>
      </c>
      <c r="AH17" s="432">
        <v>0</v>
      </c>
      <c r="AI17" s="432">
        <v>0</v>
      </c>
      <c r="AJ17" s="432">
        <v>23.8</v>
      </c>
      <c r="AK17" s="432">
        <v>4.21</v>
      </c>
      <c r="AL17" s="432">
        <v>0</v>
      </c>
      <c r="AM17" s="432">
        <v>0</v>
      </c>
      <c r="AN17" s="432">
        <v>0</v>
      </c>
      <c r="AO17" s="432">
        <v>0</v>
      </c>
      <c r="AP17" s="432">
        <v>0</v>
      </c>
      <c r="AQ17" s="432">
        <v>19.59</v>
      </c>
      <c r="AR17" s="432">
        <v>0</v>
      </c>
      <c r="AS17" s="432">
        <v>0</v>
      </c>
      <c r="AT17" s="432">
        <v>0</v>
      </c>
      <c r="AU17" s="432">
        <v>0</v>
      </c>
      <c r="AV17" s="432">
        <v>0</v>
      </c>
      <c r="AW17" s="432">
        <v>0</v>
      </c>
      <c r="AX17" s="432">
        <v>0</v>
      </c>
      <c r="AY17" s="432">
        <v>0</v>
      </c>
      <c r="AZ17" s="432">
        <v>0</v>
      </c>
      <c r="BA17" s="432">
        <v>0</v>
      </c>
      <c r="BB17" s="432">
        <v>0</v>
      </c>
      <c r="BC17" s="432">
        <v>0</v>
      </c>
      <c r="BD17" s="432">
        <v>0.26</v>
      </c>
      <c r="BE17" s="432">
        <v>0</v>
      </c>
      <c r="BF17" s="432">
        <v>0</v>
      </c>
      <c r="BG17" s="432">
        <v>0</v>
      </c>
      <c r="BH17" s="432">
        <v>0</v>
      </c>
      <c r="BI17" s="432">
        <v>0</v>
      </c>
      <c r="BJ17" s="432">
        <v>0</v>
      </c>
      <c r="BK17" s="432">
        <v>0</v>
      </c>
      <c r="BL17" s="432">
        <v>0</v>
      </c>
      <c r="BM17" s="432">
        <v>0</v>
      </c>
      <c r="BN17" s="432">
        <v>0</v>
      </c>
      <c r="BO17" s="432">
        <v>0</v>
      </c>
      <c r="BP17" s="432">
        <v>0</v>
      </c>
      <c r="BQ17" s="432">
        <v>36.06</v>
      </c>
      <c r="BR17" s="432">
        <v>-36.06</v>
      </c>
      <c r="BS17" s="432">
        <v>4522.4012720000001</v>
      </c>
      <c r="BT17" s="433">
        <v>5.7081339838141281</v>
      </c>
      <c r="BV17" s="412" t="str">
        <f t="shared" si="1"/>
        <v>1.4.3</v>
      </c>
      <c r="BW17" s="412" t="str">
        <f t="shared" si="2"/>
        <v>Đất đang sử dụng để bảo vệ, phát triển rừng phòng hộ</v>
      </c>
      <c r="BX17" s="412" t="str">
        <f t="shared" si="3"/>
        <v>RPM</v>
      </c>
      <c r="BY17" s="419">
        <f t="shared" si="4"/>
        <v>4558.4612720000005</v>
      </c>
      <c r="BZ17" s="419">
        <f t="shared" si="6"/>
        <v>5.7536485896786616</v>
      </c>
      <c r="CA17" s="419">
        <f t="shared" si="5"/>
        <v>4522.4012720000001</v>
      </c>
      <c r="CB17" s="419">
        <f t="shared" si="7"/>
        <v>5.708133983814129</v>
      </c>
      <c r="CC17" s="427">
        <f t="shared" si="8"/>
        <v>-36.0600000000004</v>
      </c>
    </row>
    <row r="18" spans="1:81" ht="24.75" hidden="1" customHeight="1">
      <c r="A18" s="428" t="s">
        <v>196</v>
      </c>
      <c r="B18" s="429" t="s">
        <v>638</v>
      </c>
      <c r="C18" s="430" t="s">
        <v>639</v>
      </c>
      <c r="D18" s="431">
        <v>0</v>
      </c>
      <c r="E18" s="432">
        <v>0</v>
      </c>
      <c r="F18" s="432">
        <v>0</v>
      </c>
      <c r="G18" s="432">
        <v>0</v>
      </c>
      <c r="H18" s="432">
        <v>0</v>
      </c>
      <c r="I18" s="432">
        <v>0</v>
      </c>
      <c r="J18" s="432">
        <v>0</v>
      </c>
      <c r="K18" s="432">
        <v>0</v>
      </c>
      <c r="L18" s="432">
        <v>0</v>
      </c>
      <c r="M18" s="432">
        <v>0</v>
      </c>
      <c r="N18" s="432">
        <v>0</v>
      </c>
      <c r="O18" s="432">
        <v>0</v>
      </c>
      <c r="P18" s="432">
        <v>0</v>
      </c>
      <c r="Q18" s="432">
        <v>0</v>
      </c>
      <c r="R18" s="432">
        <v>0</v>
      </c>
      <c r="S18" s="432">
        <v>0</v>
      </c>
      <c r="T18" s="432">
        <v>0</v>
      </c>
      <c r="U18" s="432">
        <v>0</v>
      </c>
      <c r="V18" s="432">
        <v>0</v>
      </c>
      <c r="W18" s="432">
        <v>0</v>
      </c>
      <c r="X18" s="432">
        <v>0</v>
      </c>
      <c r="Y18" s="432">
        <v>0</v>
      </c>
      <c r="Z18" s="432">
        <v>0</v>
      </c>
      <c r="AA18" s="432">
        <v>0</v>
      </c>
      <c r="AB18" s="432">
        <v>0</v>
      </c>
      <c r="AC18" s="432">
        <v>0</v>
      </c>
      <c r="AD18" s="432">
        <v>0</v>
      </c>
      <c r="AE18" s="432">
        <v>0</v>
      </c>
      <c r="AF18" s="432">
        <v>0</v>
      </c>
      <c r="AG18" s="432">
        <v>0</v>
      </c>
      <c r="AH18" s="432">
        <v>0</v>
      </c>
      <c r="AI18" s="432">
        <v>0</v>
      </c>
      <c r="AJ18" s="432">
        <v>0</v>
      </c>
      <c r="AK18" s="432">
        <v>0</v>
      </c>
      <c r="AL18" s="432">
        <v>0</v>
      </c>
      <c r="AM18" s="432">
        <v>0</v>
      </c>
      <c r="AN18" s="432">
        <v>0</v>
      </c>
      <c r="AO18" s="432">
        <v>0</v>
      </c>
      <c r="AP18" s="432">
        <v>0</v>
      </c>
      <c r="AQ18" s="432">
        <v>0</v>
      </c>
      <c r="AR18" s="432">
        <v>0</v>
      </c>
      <c r="AS18" s="432">
        <v>0</v>
      </c>
      <c r="AT18" s="432">
        <v>0</v>
      </c>
      <c r="AU18" s="432">
        <v>0</v>
      </c>
      <c r="AV18" s="432">
        <v>0</v>
      </c>
      <c r="AW18" s="432">
        <v>0</v>
      </c>
      <c r="AX18" s="432">
        <v>0</v>
      </c>
      <c r="AY18" s="432">
        <v>0</v>
      </c>
      <c r="AZ18" s="432">
        <v>0</v>
      </c>
      <c r="BA18" s="432">
        <v>0</v>
      </c>
      <c r="BB18" s="432">
        <v>0</v>
      </c>
      <c r="BC18" s="432">
        <v>0</v>
      </c>
      <c r="BD18" s="432">
        <v>0</v>
      </c>
      <c r="BE18" s="432">
        <v>0</v>
      </c>
      <c r="BF18" s="432">
        <v>0</v>
      </c>
      <c r="BG18" s="432">
        <v>0</v>
      </c>
      <c r="BH18" s="432">
        <v>0</v>
      </c>
      <c r="BI18" s="432">
        <v>0</v>
      </c>
      <c r="BJ18" s="432">
        <v>0</v>
      </c>
      <c r="BK18" s="432">
        <v>0</v>
      </c>
      <c r="BL18" s="432">
        <v>0</v>
      </c>
      <c r="BM18" s="432">
        <v>0</v>
      </c>
      <c r="BN18" s="432">
        <v>0</v>
      </c>
      <c r="BO18" s="432">
        <v>0</v>
      </c>
      <c r="BP18" s="432">
        <v>0</v>
      </c>
      <c r="BQ18" s="432">
        <v>0</v>
      </c>
      <c r="BR18" s="432">
        <v>0</v>
      </c>
      <c r="BS18" s="432">
        <v>0</v>
      </c>
      <c r="BT18" s="433">
        <v>0</v>
      </c>
      <c r="BV18" s="412" t="str">
        <f t="shared" si="1"/>
        <v>1.5</v>
      </c>
      <c r="BW18" s="412" t="str">
        <f t="shared" si="2"/>
        <v>Đất rừng đặc dụng</v>
      </c>
      <c r="BX18" s="412" t="str">
        <f t="shared" si="3"/>
        <v>RDD</v>
      </c>
      <c r="BY18" s="419">
        <f t="shared" si="4"/>
        <v>0</v>
      </c>
      <c r="BZ18" s="419">
        <f t="shared" si="6"/>
        <v>0</v>
      </c>
      <c r="CA18" s="419">
        <f t="shared" si="5"/>
        <v>0</v>
      </c>
      <c r="CB18" s="419">
        <f t="shared" si="7"/>
        <v>0</v>
      </c>
      <c r="CC18" s="427">
        <f t="shared" si="8"/>
        <v>0</v>
      </c>
    </row>
    <row r="19" spans="1:81" ht="19.5" hidden="1" customHeight="1">
      <c r="A19" s="428" t="s">
        <v>1802</v>
      </c>
      <c r="B19" s="429" t="s">
        <v>1803</v>
      </c>
      <c r="C19" s="430" t="s">
        <v>1761</v>
      </c>
      <c r="D19" s="431">
        <v>0</v>
      </c>
      <c r="E19" s="432">
        <v>0</v>
      </c>
      <c r="F19" s="432">
        <v>0</v>
      </c>
      <c r="G19" s="432">
        <v>0</v>
      </c>
      <c r="H19" s="432">
        <v>0</v>
      </c>
      <c r="I19" s="432">
        <v>0</v>
      </c>
      <c r="J19" s="432">
        <v>0</v>
      </c>
      <c r="K19" s="432">
        <v>0</v>
      </c>
      <c r="L19" s="432">
        <v>0</v>
      </c>
      <c r="M19" s="432">
        <v>0</v>
      </c>
      <c r="N19" s="432">
        <v>0</v>
      </c>
      <c r="O19" s="432">
        <v>0</v>
      </c>
      <c r="P19" s="432">
        <v>0</v>
      </c>
      <c r="Q19" s="432">
        <v>0</v>
      </c>
      <c r="R19" s="432">
        <v>0</v>
      </c>
      <c r="S19" s="432">
        <v>0</v>
      </c>
      <c r="T19" s="432">
        <v>0</v>
      </c>
      <c r="U19" s="432">
        <v>0</v>
      </c>
      <c r="V19" s="432">
        <v>0</v>
      </c>
      <c r="W19" s="432">
        <v>0</v>
      </c>
      <c r="X19" s="432">
        <v>0</v>
      </c>
      <c r="Y19" s="432">
        <v>0</v>
      </c>
      <c r="Z19" s="432">
        <v>0</v>
      </c>
      <c r="AA19" s="432">
        <v>0</v>
      </c>
      <c r="AB19" s="432">
        <v>0</v>
      </c>
      <c r="AC19" s="432">
        <v>0</v>
      </c>
      <c r="AD19" s="432">
        <v>0</v>
      </c>
      <c r="AE19" s="432">
        <v>0</v>
      </c>
      <c r="AF19" s="432">
        <v>0</v>
      </c>
      <c r="AG19" s="432">
        <v>0</v>
      </c>
      <c r="AH19" s="432">
        <v>0</v>
      </c>
      <c r="AI19" s="432">
        <v>0</v>
      </c>
      <c r="AJ19" s="432">
        <v>0</v>
      </c>
      <c r="AK19" s="432">
        <v>0</v>
      </c>
      <c r="AL19" s="432">
        <v>0</v>
      </c>
      <c r="AM19" s="432">
        <v>0</v>
      </c>
      <c r="AN19" s="432">
        <v>0</v>
      </c>
      <c r="AO19" s="432">
        <v>0</v>
      </c>
      <c r="AP19" s="432">
        <v>0</v>
      </c>
      <c r="AQ19" s="432">
        <v>0</v>
      </c>
      <c r="AR19" s="432">
        <v>0</v>
      </c>
      <c r="AS19" s="432">
        <v>0</v>
      </c>
      <c r="AT19" s="432">
        <v>0</v>
      </c>
      <c r="AU19" s="432">
        <v>0</v>
      </c>
      <c r="AV19" s="432">
        <v>0</v>
      </c>
      <c r="AW19" s="432">
        <v>0</v>
      </c>
      <c r="AX19" s="432">
        <v>0</v>
      </c>
      <c r="AY19" s="432">
        <v>0</v>
      </c>
      <c r="AZ19" s="432">
        <v>0</v>
      </c>
      <c r="BA19" s="432">
        <v>0</v>
      </c>
      <c r="BB19" s="432">
        <v>0</v>
      </c>
      <c r="BC19" s="432">
        <v>0</v>
      </c>
      <c r="BD19" s="432">
        <v>0</v>
      </c>
      <c r="BE19" s="432">
        <v>0</v>
      </c>
      <c r="BF19" s="432">
        <v>0</v>
      </c>
      <c r="BG19" s="432">
        <v>0</v>
      </c>
      <c r="BH19" s="432">
        <v>0</v>
      </c>
      <c r="BI19" s="432">
        <v>0</v>
      </c>
      <c r="BJ19" s="432">
        <v>0</v>
      </c>
      <c r="BK19" s="432">
        <v>0</v>
      </c>
      <c r="BL19" s="432">
        <v>0</v>
      </c>
      <c r="BM19" s="432">
        <v>0</v>
      </c>
      <c r="BN19" s="432">
        <v>0</v>
      </c>
      <c r="BO19" s="432">
        <v>0</v>
      </c>
      <c r="BP19" s="432">
        <v>0</v>
      </c>
      <c r="BQ19" s="432">
        <v>0</v>
      </c>
      <c r="BR19" s="432">
        <v>0</v>
      </c>
      <c r="BS19" s="432">
        <v>0</v>
      </c>
      <c r="BT19" s="433">
        <v>0</v>
      </c>
      <c r="BV19" s="412" t="str">
        <f t="shared" si="1"/>
        <v>1.5.1</v>
      </c>
      <c r="BW19" s="412" t="str">
        <f t="shared" si="2"/>
        <v>Đất có rừng đặc dụng là rừng tự nhiên</v>
      </c>
      <c r="BX19" s="412" t="str">
        <f t="shared" si="3"/>
        <v>RDN</v>
      </c>
      <c r="BY19" s="419">
        <f t="shared" si="4"/>
        <v>0</v>
      </c>
      <c r="BZ19" s="419">
        <f t="shared" si="6"/>
        <v>0</v>
      </c>
      <c r="CA19" s="419">
        <f t="shared" si="5"/>
        <v>0</v>
      </c>
      <c r="CB19" s="419">
        <f t="shared" si="7"/>
        <v>0</v>
      </c>
      <c r="CC19" s="427">
        <f t="shared" si="8"/>
        <v>0</v>
      </c>
    </row>
    <row r="20" spans="1:81" ht="19.5" hidden="1" customHeight="1">
      <c r="A20" s="428" t="s">
        <v>1804</v>
      </c>
      <c r="B20" s="429" t="s">
        <v>1805</v>
      </c>
      <c r="C20" s="430" t="s">
        <v>1762</v>
      </c>
      <c r="D20" s="431">
        <v>0</v>
      </c>
      <c r="E20" s="432">
        <v>0</v>
      </c>
      <c r="F20" s="432">
        <v>0</v>
      </c>
      <c r="G20" s="432">
        <v>0</v>
      </c>
      <c r="H20" s="432">
        <v>0</v>
      </c>
      <c r="I20" s="432">
        <v>0</v>
      </c>
      <c r="J20" s="432">
        <v>0</v>
      </c>
      <c r="K20" s="432">
        <v>0</v>
      </c>
      <c r="L20" s="432">
        <v>0</v>
      </c>
      <c r="M20" s="432">
        <v>0</v>
      </c>
      <c r="N20" s="432">
        <v>0</v>
      </c>
      <c r="O20" s="432">
        <v>0</v>
      </c>
      <c r="P20" s="432">
        <v>0</v>
      </c>
      <c r="Q20" s="432">
        <v>0</v>
      </c>
      <c r="R20" s="432">
        <v>0</v>
      </c>
      <c r="S20" s="432">
        <v>0</v>
      </c>
      <c r="T20" s="432">
        <v>0</v>
      </c>
      <c r="U20" s="432">
        <v>0</v>
      </c>
      <c r="V20" s="432">
        <v>0</v>
      </c>
      <c r="W20" s="432">
        <v>0</v>
      </c>
      <c r="X20" s="432">
        <v>0</v>
      </c>
      <c r="Y20" s="432">
        <v>0</v>
      </c>
      <c r="Z20" s="432">
        <v>0</v>
      </c>
      <c r="AA20" s="432">
        <v>0</v>
      </c>
      <c r="AB20" s="432">
        <v>0</v>
      </c>
      <c r="AC20" s="432">
        <v>0</v>
      </c>
      <c r="AD20" s="432">
        <v>0</v>
      </c>
      <c r="AE20" s="432">
        <v>0</v>
      </c>
      <c r="AF20" s="432">
        <v>0</v>
      </c>
      <c r="AG20" s="432">
        <v>0</v>
      </c>
      <c r="AH20" s="432">
        <v>0</v>
      </c>
      <c r="AI20" s="432">
        <v>0</v>
      </c>
      <c r="AJ20" s="432">
        <v>0</v>
      </c>
      <c r="AK20" s="432">
        <v>0</v>
      </c>
      <c r="AL20" s="432">
        <v>0</v>
      </c>
      <c r="AM20" s="432">
        <v>0</v>
      </c>
      <c r="AN20" s="432">
        <v>0</v>
      </c>
      <c r="AO20" s="432">
        <v>0</v>
      </c>
      <c r="AP20" s="432">
        <v>0</v>
      </c>
      <c r="AQ20" s="432">
        <v>0</v>
      </c>
      <c r="AR20" s="432">
        <v>0</v>
      </c>
      <c r="AS20" s="432">
        <v>0</v>
      </c>
      <c r="AT20" s="432">
        <v>0</v>
      </c>
      <c r="AU20" s="432">
        <v>0</v>
      </c>
      <c r="AV20" s="432">
        <v>0</v>
      </c>
      <c r="AW20" s="432">
        <v>0</v>
      </c>
      <c r="AX20" s="432">
        <v>0</v>
      </c>
      <c r="AY20" s="432">
        <v>0</v>
      </c>
      <c r="AZ20" s="432">
        <v>0</v>
      </c>
      <c r="BA20" s="432">
        <v>0</v>
      </c>
      <c r="BB20" s="432">
        <v>0</v>
      </c>
      <c r="BC20" s="432">
        <v>0</v>
      </c>
      <c r="BD20" s="432">
        <v>0</v>
      </c>
      <c r="BE20" s="432">
        <v>0</v>
      </c>
      <c r="BF20" s="432">
        <v>0</v>
      </c>
      <c r="BG20" s="432">
        <v>0</v>
      </c>
      <c r="BH20" s="432">
        <v>0</v>
      </c>
      <c r="BI20" s="432">
        <v>0</v>
      </c>
      <c r="BJ20" s="432">
        <v>0</v>
      </c>
      <c r="BK20" s="432">
        <v>0</v>
      </c>
      <c r="BL20" s="432">
        <v>0</v>
      </c>
      <c r="BM20" s="432">
        <v>0</v>
      </c>
      <c r="BN20" s="432">
        <v>0</v>
      </c>
      <c r="BO20" s="432">
        <v>0</v>
      </c>
      <c r="BP20" s="432">
        <v>0</v>
      </c>
      <c r="BQ20" s="432">
        <v>0</v>
      </c>
      <c r="BR20" s="432">
        <v>0</v>
      </c>
      <c r="BS20" s="432">
        <v>0</v>
      </c>
      <c r="BT20" s="433">
        <v>0</v>
      </c>
      <c r="BV20" s="412" t="str">
        <f t="shared" si="1"/>
        <v>1.5.2</v>
      </c>
      <c r="BW20" s="412" t="str">
        <f t="shared" si="2"/>
        <v xml:space="preserve">Đất có rừng đặc dụng là rừng trồng </v>
      </c>
      <c r="BX20" s="412" t="str">
        <f t="shared" si="3"/>
        <v>RDT</v>
      </c>
      <c r="BY20" s="419">
        <f t="shared" si="4"/>
        <v>0</v>
      </c>
      <c r="BZ20" s="419">
        <f t="shared" si="6"/>
        <v>0</v>
      </c>
      <c r="CA20" s="419">
        <f t="shared" si="5"/>
        <v>0</v>
      </c>
      <c r="CB20" s="419">
        <f t="shared" si="7"/>
        <v>0</v>
      </c>
      <c r="CC20" s="427">
        <f t="shared" si="8"/>
        <v>0</v>
      </c>
    </row>
    <row r="21" spans="1:81" ht="27.6" hidden="1">
      <c r="A21" s="428" t="s">
        <v>1806</v>
      </c>
      <c r="B21" s="429" t="s">
        <v>1807</v>
      </c>
      <c r="C21" s="430" t="s">
        <v>1763</v>
      </c>
      <c r="D21" s="431">
        <v>0</v>
      </c>
      <c r="E21" s="432">
        <v>0</v>
      </c>
      <c r="F21" s="432">
        <v>0</v>
      </c>
      <c r="G21" s="432">
        <v>0</v>
      </c>
      <c r="H21" s="432">
        <v>0</v>
      </c>
      <c r="I21" s="432">
        <v>0</v>
      </c>
      <c r="J21" s="432">
        <v>0</v>
      </c>
      <c r="K21" s="432">
        <v>0</v>
      </c>
      <c r="L21" s="432">
        <v>0</v>
      </c>
      <c r="M21" s="432">
        <v>0</v>
      </c>
      <c r="N21" s="432">
        <v>0</v>
      </c>
      <c r="O21" s="432">
        <v>0</v>
      </c>
      <c r="P21" s="432">
        <v>0</v>
      </c>
      <c r="Q21" s="432">
        <v>0</v>
      </c>
      <c r="R21" s="432">
        <v>0</v>
      </c>
      <c r="S21" s="432">
        <v>0</v>
      </c>
      <c r="T21" s="432">
        <v>0</v>
      </c>
      <c r="U21" s="432">
        <v>0</v>
      </c>
      <c r="V21" s="432">
        <v>0</v>
      </c>
      <c r="W21" s="432">
        <v>0</v>
      </c>
      <c r="X21" s="432">
        <v>0</v>
      </c>
      <c r="Y21" s="432">
        <v>0</v>
      </c>
      <c r="Z21" s="432">
        <v>0</v>
      </c>
      <c r="AA21" s="432">
        <v>0</v>
      </c>
      <c r="AB21" s="432">
        <v>0</v>
      </c>
      <c r="AC21" s="432">
        <v>0</v>
      </c>
      <c r="AD21" s="432">
        <v>0</v>
      </c>
      <c r="AE21" s="432">
        <v>0</v>
      </c>
      <c r="AF21" s="432">
        <v>0</v>
      </c>
      <c r="AG21" s="432">
        <v>0</v>
      </c>
      <c r="AH21" s="432">
        <v>0</v>
      </c>
      <c r="AI21" s="432">
        <v>0</v>
      </c>
      <c r="AJ21" s="432">
        <v>0</v>
      </c>
      <c r="AK21" s="432">
        <v>0</v>
      </c>
      <c r="AL21" s="432">
        <v>0</v>
      </c>
      <c r="AM21" s="432">
        <v>0</v>
      </c>
      <c r="AN21" s="432">
        <v>0</v>
      </c>
      <c r="AO21" s="432">
        <v>0</v>
      </c>
      <c r="AP21" s="432">
        <v>0</v>
      </c>
      <c r="AQ21" s="432">
        <v>0</v>
      </c>
      <c r="AR21" s="432">
        <v>0</v>
      </c>
      <c r="AS21" s="432">
        <v>0</v>
      </c>
      <c r="AT21" s="432">
        <v>0</v>
      </c>
      <c r="AU21" s="432">
        <v>0</v>
      </c>
      <c r="AV21" s="432">
        <v>0</v>
      </c>
      <c r="AW21" s="432">
        <v>0</v>
      </c>
      <c r="AX21" s="432">
        <v>0</v>
      </c>
      <c r="AY21" s="432">
        <v>0</v>
      </c>
      <c r="AZ21" s="432">
        <v>0</v>
      </c>
      <c r="BA21" s="432">
        <v>0</v>
      </c>
      <c r="BB21" s="432">
        <v>0</v>
      </c>
      <c r="BC21" s="432">
        <v>0</v>
      </c>
      <c r="BD21" s="432">
        <v>0</v>
      </c>
      <c r="BE21" s="432">
        <v>0</v>
      </c>
      <c r="BF21" s="432">
        <v>0</v>
      </c>
      <c r="BG21" s="432">
        <v>0</v>
      </c>
      <c r="BH21" s="432">
        <v>0</v>
      </c>
      <c r="BI21" s="432">
        <v>0</v>
      </c>
      <c r="BJ21" s="432">
        <v>0</v>
      </c>
      <c r="BK21" s="432">
        <v>0</v>
      </c>
      <c r="BL21" s="432">
        <v>0</v>
      </c>
      <c r="BM21" s="432">
        <v>0</v>
      </c>
      <c r="BN21" s="432">
        <v>0</v>
      </c>
      <c r="BO21" s="432">
        <v>0</v>
      </c>
      <c r="BP21" s="432">
        <v>0</v>
      </c>
      <c r="BQ21" s="432">
        <v>0</v>
      </c>
      <c r="BR21" s="432">
        <v>0</v>
      </c>
      <c r="BS21" s="432">
        <v>0</v>
      </c>
      <c r="BT21" s="433">
        <v>0</v>
      </c>
      <c r="BV21" s="412" t="str">
        <f t="shared" si="1"/>
        <v>1.5.3</v>
      </c>
      <c r="BW21" s="412" t="str">
        <f t="shared" si="2"/>
        <v>Đất đang sử dụng để bảo vệ, phát triển rừng đặc dụng</v>
      </c>
      <c r="BX21" s="412" t="str">
        <f t="shared" si="3"/>
        <v>RDM</v>
      </c>
      <c r="BY21" s="419">
        <f t="shared" si="4"/>
        <v>0</v>
      </c>
      <c r="BZ21" s="419">
        <f t="shared" si="6"/>
        <v>0</v>
      </c>
      <c r="CA21" s="419">
        <f t="shared" si="5"/>
        <v>0</v>
      </c>
      <c r="CB21" s="419">
        <f t="shared" si="7"/>
        <v>0</v>
      </c>
      <c r="CC21" s="427">
        <f t="shared" si="8"/>
        <v>0</v>
      </c>
    </row>
    <row r="22" spans="1:81" ht="24.75" customHeight="1">
      <c r="A22" s="428" t="s">
        <v>41</v>
      </c>
      <c r="B22" s="429" t="s">
        <v>53</v>
      </c>
      <c r="C22" s="430" t="s">
        <v>10</v>
      </c>
      <c r="D22" s="431">
        <v>27811.901196999999</v>
      </c>
      <c r="E22" s="432">
        <v>27787.209197000004</v>
      </c>
      <c r="F22" s="432">
        <v>0</v>
      </c>
      <c r="G22" s="432">
        <v>0</v>
      </c>
      <c r="H22" s="432">
        <v>0</v>
      </c>
      <c r="I22" s="432">
        <v>0</v>
      </c>
      <c r="J22" s="432">
        <v>0</v>
      </c>
      <c r="K22" s="432">
        <v>38.75</v>
      </c>
      <c r="L22" s="432">
        <v>0</v>
      </c>
      <c r="M22" s="432">
        <v>0</v>
      </c>
      <c r="N22" s="432">
        <v>0</v>
      </c>
      <c r="O22" s="432">
        <v>0</v>
      </c>
      <c r="P22" s="432">
        <v>0</v>
      </c>
      <c r="Q22" s="432">
        <v>0</v>
      </c>
      <c r="R22" s="432">
        <v>0</v>
      </c>
      <c r="S22" s="432">
        <v>0</v>
      </c>
      <c r="T22" s="432">
        <v>27730.459197000004</v>
      </c>
      <c r="U22" s="432">
        <v>17100.160833000002</v>
      </c>
      <c r="V22" s="432">
        <v>2026.1008449999997</v>
      </c>
      <c r="W22" s="432">
        <v>8604.1975190000012</v>
      </c>
      <c r="X22" s="432">
        <v>0</v>
      </c>
      <c r="Y22" s="432">
        <v>0</v>
      </c>
      <c r="Z22" s="432">
        <v>18</v>
      </c>
      <c r="AA22" s="432">
        <v>24.692</v>
      </c>
      <c r="AB22" s="432">
        <v>0</v>
      </c>
      <c r="AC22" s="432">
        <v>0</v>
      </c>
      <c r="AD22" s="432">
        <v>0</v>
      </c>
      <c r="AE22" s="432">
        <v>0</v>
      </c>
      <c r="AF22" s="432">
        <v>1</v>
      </c>
      <c r="AG22" s="432">
        <v>6.59</v>
      </c>
      <c r="AH22" s="432">
        <v>0</v>
      </c>
      <c r="AI22" s="432">
        <v>0.19</v>
      </c>
      <c r="AJ22" s="432">
        <v>15.962</v>
      </c>
      <c r="AK22" s="432">
        <v>12.032</v>
      </c>
      <c r="AL22" s="432">
        <v>0</v>
      </c>
      <c r="AM22" s="432">
        <v>0</v>
      </c>
      <c r="AN22" s="432">
        <v>0</v>
      </c>
      <c r="AO22" s="432">
        <v>0</v>
      </c>
      <c r="AP22" s="432">
        <v>0</v>
      </c>
      <c r="AQ22" s="432">
        <v>3.93</v>
      </c>
      <c r="AR22" s="432">
        <v>0</v>
      </c>
      <c r="AS22" s="432">
        <v>0</v>
      </c>
      <c r="AT22" s="432">
        <v>0</v>
      </c>
      <c r="AU22" s="432">
        <v>0</v>
      </c>
      <c r="AV22" s="432">
        <v>0</v>
      </c>
      <c r="AW22" s="432">
        <v>0</v>
      </c>
      <c r="AX22" s="432">
        <v>0</v>
      </c>
      <c r="AY22" s="432">
        <v>0</v>
      </c>
      <c r="AZ22" s="432">
        <v>0</v>
      </c>
      <c r="BA22" s="432">
        <v>0</v>
      </c>
      <c r="BB22" s="432">
        <v>0</v>
      </c>
      <c r="BC22" s="432">
        <v>0</v>
      </c>
      <c r="BD22" s="432">
        <v>0.55999999999999994</v>
      </c>
      <c r="BE22" s="432">
        <v>0.38999999999999996</v>
      </c>
      <c r="BF22" s="432">
        <v>0</v>
      </c>
      <c r="BG22" s="432">
        <v>0</v>
      </c>
      <c r="BH22" s="432">
        <v>0</v>
      </c>
      <c r="BI22" s="432">
        <v>0</v>
      </c>
      <c r="BJ22" s="432">
        <v>0</v>
      </c>
      <c r="BK22" s="432">
        <v>0</v>
      </c>
      <c r="BL22" s="432">
        <v>0</v>
      </c>
      <c r="BM22" s="432">
        <v>0</v>
      </c>
      <c r="BN22" s="432">
        <v>0</v>
      </c>
      <c r="BO22" s="432">
        <v>0</v>
      </c>
      <c r="BP22" s="432">
        <v>0</v>
      </c>
      <c r="BQ22" s="432">
        <v>81.44199999999546</v>
      </c>
      <c r="BR22" s="432">
        <v>2216.5280000000021</v>
      </c>
      <c r="BS22" s="432">
        <v>30028.429197000001</v>
      </c>
      <c r="BT22" s="433">
        <v>37.90161174798822</v>
      </c>
      <c r="BV22" s="412" t="str">
        <f t="shared" si="1"/>
        <v>1.6</v>
      </c>
      <c r="BW22" s="412" t="str">
        <f t="shared" si="2"/>
        <v>Đất rừng sản xuất</v>
      </c>
      <c r="BX22" s="412" t="str">
        <f t="shared" si="3"/>
        <v>RSX</v>
      </c>
      <c r="BY22" s="419">
        <f t="shared" si="4"/>
        <v>27811.901196999999</v>
      </c>
      <c r="BZ22" s="419">
        <f t="shared" si="6"/>
        <v>35.103930153210108</v>
      </c>
      <c r="CA22" s="419">
        <f t="shared" si="5"/>
        <v>30028.429197000001</v>
      </c>
      <c r="CB22" s="419">
        <f t="shared" si="7"/>
        <v>37.901611747988234</v>
      </c>
      <c r="CC22" s="427">
        <f t="shared" si="8"/>
        <v>2216.5280000000021</v>
      </c>
    </row>
    <row r="23" spans="1:81" s="440" customFormat="1" ht="33" customHeight="1">
      <c r="A23" s="434">
        <v>0</v>
      </c>
      <c r="B23" s="435" t="s">
        <v>1808</v>
      </c>
      <c r="C23" s="436" t="s">
        <v>641</v>
      </c>
      <c r="D23" s="437">
        <v>17100.160833000002</v>
      </c>
      <c r="E23" s="438">
        <v>17100.160833000002</v>
      </c>
      <c r="F23" s="438">
        <v>0</v>
      </c>
      <c r="G23" s="438">
        <v>0</v>
      </c>
      <c r="H23" s="438">
        <v>0</v>
      </c>
      <c r="I23" s="438">
        <v>0</v>
      </c>
      <c r="J23" s="438">
        <v>0</v>
      </c>
      <c r="K23" s="438">
        <v>0</v>
      </c>
      <c r="L23" s="438">
        <v>0</v>
      </c>
      <c r="M23" s="438">
        <v>0</v>
      </c>
      <c r="N23" s="438">
        <v>0</v>
      </c>
      <c r="O23" s="438">
        <v>0</v>
      </c>
      <c r="P23" s="438">
        <v>0</v>
      </c>
      <c r="Q23" s="438">
        <v>0</v>
      </c>
      <c r="R23" s="438">
        <v>0</v>
      </c>
      <c r="S23" s="438">
        <v>0</v>
      </c>
      <c r="T23" s="438">
        <v>17100.160833000002</v>
      </c>
      <c r="U23" s="438">
        <v>17100.160833000002</v>
      </c>
      <c r="V23" s="438">
        <v>0</v>
      </c>
      <c r="W23" s="438">
        <v>0</v>
      </c>
      <c r="X23" s="438">
        <v>0</v>
      </c>
      <c r="Y23" s="438">
        <v>0</v>
      </c>
      <c r="Z23" s="438">
        <v>0</v>
      </c>
      <c r="AA23" s="438">
        <v>0</v>
      </c>
      <c r="AB23" s="438">
        <v>0</v>
      </c>
      <c r="AC23" s="438">
        <v>0</v>
      </c>
      <c r="AD23" s="438">
        <v>0</v>
      </c>
      <c r="AE23" s="438">
        <v>0</v>
      </c>
      <c r="AF23" s="438">
        <v>0</v>
      </c>
      <c r="AG23" s="438">
        <v>0</v>
      </c>
      <c r="AH23" s="438">
        <v>0</v>
      </c>
      <c r="AI23" s="438">
        <v>0</v>
      </c>
      <c r="AJ23" s="438">
        <v>0</v>
      </c>
      <c r="AK23" s="438">
        <v>0</v>
      </c>
      <c r="AL23" s="438">
        <v>0</v>
      </c>
      <c r="AM23" s="438">
        <v>0</v>
      </c>
      <c r="AN23" s="438">
        <v>0</v>
      </c>
      <c r="AO23" s="438">
        <v>0</v>
      </c>
      <c r="AP23" s="438">
        <v>0</v>
      </c>
      <c r="AQ23" s="438">
        <v>0</v>
      </c>
      <c r="AR23" s="438">
        <v>0</v>
      </c>
      <c r="AS23" s="438">
        <v>0</v>
      </c>
      <c r="AT23" s="438">
        <v>0</v>
      </c>
      <c r="AU23" s="438">
        <v>0</v>
      </c>
      <c r="AV23" s="438">
        <v>0</v>
      </c>
      <c r="AW23" s="438">
        <v>0</v>
      </c>
      <c r="AX23" s="438">
        <v>0</v>
      </c>
      <c r="AY23" s="438">
        <v>0</v>
      </c>
      <c r="AZ23" s="438">
        <v>0</v>
      </c>
      <c r="BA23" s="438">
        <v>0</v>
      </c>
      <c r="BB23" s="438">
        <v>0</v>
      </c>
      <c r="BC23" s="438">
        <v>0</v>
      </c>
      <c r="BD23" s="438">
        <v>0</v>
      </c>
      <c r="BE23" s="438">
        <v>0</v>
      </c>
      <c r="BF23" s="438">
        <v>0</v>
      </c>
      <c r="BG23" s="438">
        <v>0</v>
      </c>
      <c r="BH23" s="438">
        <v>0</v>
      </c>
      <c r="BI23" s="438">
        <v>0</v>
      </c>
      <c r="BJ23" s="438">
        <v>0</v>
      </c>
      <c r="BK23" s="438">
        <v>0</v>
      </c>
      <c r="BL23" s="438">
        <v>0</v>
      </c>
      <c r="BM23" s="438">
        <v>0</v>
      </c>
      <c r="BN23" s="438">
        <v>0</v>
      </c>
      <c r="BO23" s="438">
        <v>0</v>
      </c>
      <c r="BP23" s="438">
        <v>0</v>
      </c>
      <c r="BQ23" s="438">
        <v>0</v>
      </c>
      <c r="BR23" s="438">
        <v>0</v>
      </c>
      <c r="BS23" s="438">
        <v>17100.160833000002</v>
      </c>
      <c r="BT23" s="439">
        <v>21.583668345371589</v>
      </c>
      <c r="BV23" s="412">
        <f t="shared" si="1"/>
        <v>0</v>
      </c>
      <c r="BW23" s="412" t="str">
        <f t="shared" si="2"/>
        <v>Trong đó: Đất có rừng sản xuất là rừng tự nhiên</v>
      </c>
      <c r="BX23" s="412" t="str">
        <f t="shared" si="3"/>
        <v>RSN</v>
      </c>
      <c r="BY23" s="419">
        <f t="shared" si="4"/>
        <v>17100.160833000002</v>
      </c>
      <c r="BZ23" s="419">
        <f t="shared" si="6"/>
        <v>21.583668345371596</v>
      </c>
      <c r="CA23" s="419">
        <f t="shared" si="5"/>
        <v>17100.160833000002</v>
      </c>
      <c r="CB23" s="419">
        <f t="shared" si="7"/>
        <v>21.583668345371596</v>
      </c>
      <c r="CC23" s="427">
        <f t="shared" si="8"/>
        <v>0</v>
      </c>
    </row>
    <row r="24" spans="1:81" ht="19.5" hidden="1" customHeight="1">
      <c r="A24" s="428" t="s">
        <v>1809</v>
      </c>
      <c r="B24" s="429" t="s">
        <v>1810</v>
      </c>
      <c r="C24" s="430" t="s">
        <v>1764</v>
      </c>
      <c r="D24" s="431">
        <v>2034.8508449999997</v>
      </c>
      <c r="E24" s="432">
        <v>2026.1008449999997</v>
      </c>
      <c r="F24" s="432">
        <v>0</v>
      </c>
      <c r="G24" s="432">
        <v>0</v>
      </c>
      <c r="H24" s="432">
        <v>0</v>
      </c>
      <c r="I24" s="432">
        <v>0</v>
      </c>
      <c r="J24" s="432">
        <v>0</v>
      </c>
      <c r="K24" s="432">
        <v>0</v>
      </c>
      <c r="L24" s="432">
        <v>0</v>
      </c>
      <c r="M24" s="432">
        <v>0</v>
      </c>
      <c r="N24" s="432">
        <v>0</v>
      </c>
      <c r="O24" s="432">
        <v>0</v>
      </c>
      <c r="P24" s="432">
        <v>0</v>
      </c>
      <c r="Q24" s="432">
        <v>0</v>
      </c>
      <c r="R24" s="432">
        <v>0</v>
      </c>
      <c r="S24" s="432">
        <v>0</v>
      </c>
      <c r="T24" s="432">
        <v>2026.1008449999997</v>
      </c>
      <c r="U24" s="432">
        <v>0</v>
      </c>
      <c r="V24" s="432">
        <v>2026.1008449999997</v>
      </c>
      <c r="W24" s="432">
        <v>0</v>
      </c>
      <c r="X24" s="432">
        <v>0</v>
      </c>
      <c r="Y24" s="432">
        <v>0</v>
      </c>
      <c r="Z24" s="432">
        <v>0</v>
      </c>
      <c r="AA24" s="432">
        <v>8.75</v>
      </c>
      <c r="AB24" s="432">
        <v>0</v>
      </c>
      <c r="AC24" s="432">
        <v>0</v>
      </c>
      <c r="AD24" s="432">
        <v>0</v>
      </c>
      <c r="AE24" s="432">
        <v>0</v>
      </c>
      <c r="AF24" s="432">
        <v>1</v>
      </c>
      <c r="AG24" s="432">
        <v>0</v>
      </c>
      <c r="AH24" s="432">
        <v>0</v>
      </c>
      <c r="AI24" s="432">
        <v>0</v>
      </c>
      <c r="AJ24" s="432">
        <v>7.2299999999999995</v>
      </c>
      <c r="AK24" s="432">
        <v>7.2299999999999995</v>
      </c>
      <c r="AL24" s="432">
        <v>0</v>
      </c>
      <c r="AM24" s="432">
        <v>0</v>
      </c>
      <c r="AN24" s="432">
        <v>0</v>
      </c>
      <c r="AO24" s="432">
        <v>0</v>
      </c>
      <c r="AP24" s="432">
        <v>0</v>
      </c>
      <c r="AQ24" s="432">
        <v>0</v>
      </c>
      <c r="AR24" s="432">
        <v>0</v>
      </c>
      <c r="AS24" s="432">
        <v>0</v>
      </c>
      <c r="AT24" s="432">
        <v>0</v>
      </c>
      <c r="AU24" s="432">
        <v>0</v>
      </c>
      <c r="AV24" s="432">
        <v>0</v>
      </c>
      <c r="AW24" s="432">
        <v>0</v>
      </c>
      <c r="AX24" s="432">
        <v>0</v>
      </c>
      <c r="AY24" s="432">
        <v>0</v>
      </c>
      <c r="AZ24" s="432">
        <v>0</v>
      </c>
      <c r="BA24" s="432">
        <v>0</v>
      </c>
      <c r="BB24" s="432">
        <v>0</v>
      </c>
      <c r="BC24" s="432">
        <v>0</v>
      </c>
      <c r="BD24" s="432">
        <v>0.48</v>
      </c>
      <c r="BE24" s="432">
        <v>0.04</v>
      </c>
      <c r="BF24" s="432">
        <v>0</v>
      </c>
      <c r="BG24" s="432">
        <v>0</v>
      </c>
      <c r="BH24" s="432">
        <v>0</v>
      </c>
      <c r="BI24" s="432">
        <v>0</v>
      </c>
      <c r="BJ24" s="432">
        <v>0</v>
      </c>
      <c r="BK24" s="432">
        <v>0</v>
      </c>
      <c r="BL24" s="432">
        <v>0</v>
      </c>
      <c r="BM24" s="432">
        <v>0</v>
      </c>
      <c r="BN24" s="432">
        <v>0</v>
      </c>
      <c r="BO24" s="432">
        <v>0</v>
      </c>
      <c r="BP24" s="432">
        <v>0</v>
      </c>
      <c r="BQ24" s="432">
        <v>8.75</v>
      </c>
      <c r="BR24" s="432">
        <v>2289.2199999999993</v>
      </c>
      <c r="BS24" s="432">
        <v>4324.0708449999993</v>
      </c>
      <c r="BT24" s="433">
        <v>5.4578031126036635</v>
      </c>
      <c r="BV24" s="412" t="str">
        <f t="shared" si="1"/>
        <v>1.6.2</v>
      </c>
      <c r="BW24" s="412" t="str">
        <f t="shared" si="2"/>
        <v>Đất có rừng sản xuất là rừng trồng</v>
      </c>
      <c r="BX24" s="412" t="str">
        <f t="shared" si="3"/>
        <v>RST</v>
      </c>
      <c r="BY24" s="419">
        <f t="shared" si="4"/>
        <v>2034.8508449999997</v>
      </c>
      <c r="BZ24" s="419">
        <f t="shared" si="6"/>
        <v>2.5683703328697884</v>
      </c>
      <c r="CA24" s="419">
        <f t="shared" si="5"/>
        <v>4324.0708449999993</v>
      </c>
      <c r="CB24" s="419">
        <f t="shared" si="7"/>
        <v>5.4578031126036644</v>
      </c>
      <c r="CC24" s="427">
        <f t="shared" si="8"/>
        <v>2289.2199999999993</v>
      </c>
    </row>
    <row r="25" spans="1:81" ht="27.6" hidden="1">
      <c r="A25" s="428" t="s">
        <v>1811</v>
      </c>
      <c r="B25" s="429" t="s">
        <v>1812</v>
      </c>
      <c r="C25" s="430" t="s">
        <v>1765</v>
      </c>
      <c r="D25" s="431">
        <v>8676.8895190000003</v>
      </c>
      <c r="E25" s="432">
        <v>8660.9475190000012</v>
      </c>
      <c r="F25" s="432">
        <v>0</v>
      </c>
      <c r="G25" s="432">
        <v>0</v>
      </c>
      <c r="H25" s="432">
        <v>0</v>
      </c>
      <c r="I25" s="432">
        <v>0</v>
      </c>
      <c r="J25" s="432">
        <v>0</v>
      </c>
      <c r="K25" s="432">
        <v>38.75</v>
      </c>
      <c r="L25" s="432">
        <v>0</v>
      </c>
      <c r="M25" s="432">
        <v>0</v>
      </c>
      <c r="N25" s="432">
        <v>0</v>
      </c>
      <c r="O25" s="432">
        <v>0</v>
      </c>
      <c r="P25" s="432">
        <v>0</v>
      </c>
      <c r="Q25" s="432">
        <v>0</v>
      </c>
      <c r="R25" s="432">
        <v>0</v>
      </c>
      <c r="S25" s="432">
        <v>0</v>
      </c>
      <c r="T25" s="432">
        <v>8604.1975190000012</v>
      </c>
      <c r="U25" s="432">
        <v>0</v>
      </c>
      <c r="V25" s="432">
        <v>0</v>
      </c>
      <c r="W25" s="432">
        <v>8604.1975190000012</v>
      </c>
      <c r="X25" s="432">
        <v>0</v>
      </c>
      <c r="Y25" s="432">
        <v>0</v>
      </c>
      <c r="Z25" s="432">
        <v>18</v>
      </c>
      <c r="AA25" s="432">
        <v>15.942</v>
      </c>
      <c r="AB25" s="432">
        <v>0</v>
      </c>
      <c r="AC25" s="432">
        <v>0</v>
      </c>
      <c r="AD25" s="432">
        <v>0</v>
      </c>
      <c r="AE25" s="432">
        <v>0</v>
      </c>
      <c r="AF25" s="432">
        <v>0</v>
      </c>
      <c r="AG25" s="432">
        <v>6.59</v>
      </c>
      <c r="AH25" s="432">
        <v>0</v>
      </c>
      <c r="AI25" s="432">
        <v>0.19</v>
      </c>
      <c r="AJ25" s="432">
        <v>8.7319999999999993</v>
      </c>
      <c r="AK25" s="432">
        <v>4.8019999999999996</v>
      </c>
      <c r="AL25" s="432">
        <v>0</v>
      </c>
      <c r="AM25" s="432">
        <v>0</v>
      </c>
      <c r="AN25" s="432">
        <v>0</v>
      </c>
      <c r="AO25" s="432">
        <v>0</v>
      </c>
      <c r="AP25" s="432">
        <v>0</v>
      </c>
      <c r="AQ25" s="432">
        <v>3.93</v>
      </c>
      <c r="AR25" s="432">
        <v>0</v>
      </c>
      <c r="AS25" s="432">
        <v>0</v>
      </c>
      <c r="AT25" s="432">
        <v>0</v>
      </c>
      <c r="AU25" s="432">
        <v>0</v>
      </c>
      <c r="AV25" s="432">
        <v>0</v>
      </c>
      <c r="AW25" s="432">
        <v>0</v>
      </c>
      <c r="AX25" s="432">
        <v>0</v>
      </c>
      <c r="AY25" s="432">
        <v>0</v>
      </c>
      <c r="AZ25" s="432">
        <v>0</v>
      </c>
      <c r="BA25" s="432">
        <v>0</v>
      </c>
      <c r="BB25" s="432">
        <v>0</v>
      </c>
      <c r="BC25" s="432">
        <v>0</v>
      </c>
      <c r="BD25" s="432">
        <v>0.08</v>
      </c>
      <c r="BE25" s="432">
        <v>0.35</v>
      </c>
      <c r="BF25" s="432">
        <v>0</v>
      </c>
      <c r="BG25" s="432">
        <v>0</v>
      </c>
      <c r="BH25" s="432">
        <v>0</v>
      </c>
      <c r="BI25" s="432">
        <v>0</v>
      </c>
      <c r="BJ25" s="432">
        <v>0</v>
      </c>
      <c r="BK25" s="432">
        <v>0</v>
      </c>
      <c r="BL25" s="432">
        <v>0</v>
      </c>
      <c r="BM25" s="432">
        <v>0</v>
      </c>
      <c r="BN25" s="432">
        <v>0</v>
      </c>
      <c r="BO25" s="432">
        <v>0</v>
      </c>
      <c r="BP25" s="432">
        <v>0</v>
      </c>
      <c r="BQ25" s="432">
        <v>72.692000000000007</v>
      </c>
      <c r="BR25" s="432">
        <v>-72.692000000000007</v>
      </c>
      <c r="BS25" s="432">
        <v>8604.1975190000012</v>
      </c>
      <c r="BT25" s="433">
        <v>10.860140290012971</v>
      </c>
      <c r="BV25" s="412" t="str">
        <f t="shared" si="1"/>
        <v>1.6.3</v>
      </c>
      <c r="BW25" s="412" t="str">
        <f t="shared" si="2"/>
        <v>Đất đang sử dụng để bảo vệ, phát triển rừng sản xuất</v>
      </c>
      <c r="BX25" s="412" t="str">
        <f t="shared" si="3"/>
        <v>RSM</v>
      </c>
      <c r="BY25" s="419">
        <f t="shared" si="4"/>
        <v>8676.8895190000003</v>
      </c>
      <c r="BZ25" s="419">
        <f t="shared" si="6"/>
        <v>10.951891474968727</v>
      </c>
      <c r="CA25" s="419">
        <f t="shared" si="5"/>
        <v>8604.1975190000012</v>
      </c>
      <c r="CB25" s="419">
        <f t="shared" si="7"/>
        <v>10.860140290012973</v>
      </c>
      <c r="CC25" s="427">
        <f t="shared" si="8"/>
        <v>-72.691999999999098</v>
      </c>
    </row>
    <row r="26" spans="1:81" ht="24.75" customHeight="1">
      <c r="A26" s="428" t="s">
        <v>298</v>
      </c>
      <c r="B26" s="429" t="s">
        <v>733</v>
      </c>
      <c r="C26" s="430" t="s">
        <v>11</v>
      </c>
      <c r="D26" s="431">
        <v>163.12209100000001</v>
      </c>
      <c r="E26" s="432">
        <v>159.48859100000001</v>
      </c>
      <c r="F26" s="432">
        <v>0</v>
      </c>
      <c r="G26" s="432">
        <v>0</v>
      </c>
      <c r="H26" s="432">
        <v>0</v>
      </c>
      <c r="I26" s="432">
        <v>0</v>
      </c>
      <c r="J26" s="432">
        <v>0</v>
      </c>
      <c r="K26" s="432">
        <v>0</v>
      </c>
      <c r="L26" s="432">
        <v>0</v>
      </c>
      <c r="M26" s="432">
        <v>0</v>
      </c>
      <c r="N26" s="432">
        <v>0</v>
      </c>
      <c r="O26" s="432">
        <v>0</v>
      </c>
      <c r="P26" s="432">
        <v>0</v>
      </c>
      <c r="Q26" s="432">
        <v>0</v>
      </c>
      <c r="R26" s="432">
        <v>0</v>
      </c>
      <c r="S26" s="432">
        <v>0</v>
      </c>
      <c r="T26" s="432">
        <v>0</v>
      </c>
      <c r="U26" s="432">
        <v>0</v>
      </c>
      <c r="V26" s="432">
        <v>0</v>
      </c>
      <c r="W26" s="432">
        <v>0</v>
      </c>
      <c r="X26" s="432">
        <v>159.48859100000001</v>
      </c>
      <c r="Y26" s="432">
        <v>0</v>
      </c>
      <c r="Z26" s="432">
        <v>0</v>
      </c>
      <c r="AA26" s="432">
        <v>3.6334999999999997</v>
      </c>
      <c r="AB26" s="432">
        <v>0</v>
      </c>
      <c r="AC26" s="432">
        <v>6.6000000000000003E-2</v>
      </c>
      <c r="AD26" s="432">
        <v>0</v>
      </c>
      <c r="AE26" s="432">
        <v>0.04</v>
      </c>
      <c r="AF26" s="432">
        <v>0</v>
      </c>
      <c r="AG26" s="432">
        <v>0.16</v>
      </c>
      <c r="AH26" s="432">
        <v>0</v>
      </c>
      <c r="AI26" s="432">
        <v>0</v>
      </c>
      <c r="AJ26" s="432">
        <v>2.4674999999999998</v>
      </c>
      <c r="AK26" s="432">
        <v>1.47</v>
      </c>
      <c r="AL26" s="432">
        <v>0.83499999999999996</v>
      </c>
      <c r="AM26" s="432">
        <v>0.1109</v>
      </c>
      <c r="AN26" s="432">
        <v>0</v>
      </c>
      <c r="AO26" s="432">
        <v>0</v>
      </c>
      <c r="AP26" s="432">
        <v>0</v>
      </c>
      <c r="AQ26" s="432">
        <v>5.16E-2</v>
      </c>
      <c r="AR26" s="432">
        <v>0</v>
      </c>
      <c r="AS26" s="432">
        <v>0</v>
      </c>
      <c r="AT26" s="432">
        <v>0</v>
      </c>
      <c r="AU26" s="432">
        <v>0</v>
      </c>
      <c r="AV26" s="432">
        <v>0</v>
      </c>
      <c r="AW26" s="432">
        <v>0</v>
      </c>
      <c r="AX26" s="432">
        <v>0</v>
      </c>
      <c r="AY26" s="432">
        <v>0</v>
      </c>
      <c r="AZ26" s="432">
        <v>0</v>
      </c>
      <c r="BA26" s="432">
        <v>0</v>
      </c>
      <c r="BB26" s="432">
        <v>0</v>
      </c>
      <c r="BC26" s="432">
        <v>0</v>
      </c>
      <c r="BD26" s="432">
        <v>0.48000000000000009</v>
      </c>
      <c r="BE26" s="432">
        <v>0.42</v>
      </c>
      <c r="BF26" s="432">
        <v>0</v>
      </c>
      <c r="BG26" s="432">
        <v>0</v>
      </c>
      <c r="BH26" s="432">
        <v>0</v>
      </c>
      <c r="BI26" s="432">
        <v>0</v>
      </c>
      <c r="BJ26" s="432">
        <v>0</v>
      </c>
      <c r="BK26" s="432">
        <v>0</v>
      </c>
      <c r="BL26" s="432">
        <v>0</v>
      </c>
      <c r="BM26" s="432">
        <v>0</v>
      </c>
      <c r="BN26" s="432">
        <v>0</v>
      </c>
      <c r="BO26" s="432">
        <v>0</v>
      </c>
      <c r="BP26" s="432">
        <v>0</v>
      </c>
      <c r="BQ26" s="432">
        <v>3.6334999999999997</v>
      </c>
      <c r="BR26" s="432">
        <v>-3.6334999999999997</v>
      </c>
      <c r="BS26" s="432">
        <v>159.48859100000001</v>
      </c>
      <c r="BT26" s="433">
        <v>0.20153225147837317</v>
      </c>
      <c r="BV26" s="412" t="str">
        <f t="shared" si="1"/>
        <v>1.7</v>
      </c>
      <c r="BW26" s="412" t="str">
        <f t="shared" si="2"/>
        <v>Đất nuôi trồng thủy sản</v>
      </c>
      <c r="BX26" s="412" t="str">
        <f t="shared" si="3"/>
        <v>NTS</v>
      </c>
      <c r="BY26" s="419">
        <f t="shared" si="4"/>
        <v>163.12209100000001</v>
      </c>
      <c r="BZ26" s="419">
        <f t="shared" si="6"/>
        <v>0.20589122794407369</v>
      </c>
      <c r="CA26" s="419">
        <f t="shared" si="5"/>
        <v>159.48859100000001</v>
      </c>
      <c r="CB26" s="419">
        <f t="shared" si="7"/>
        <v>0.20130505710633725</v>
      </c>
      <c r="CC26" s="427">
        <f t="shared" si="8"/>
        <v>-3.633499999999998</v>
      </c>
    </row>
    <row r="27" spans="1:81" ht="24.75" hidden="1" customHeight="1">
      <c r="A27" s="428" t="s">
        <v>309</v>
      </c>
      <c r="B27" s="429" t="s">
        <v>1669</v>
      </c>
      <c r="C27" s="430" t="s">
        <v>1670</v>
      </c>
      <c r="D27" s="431">
        <v>0</v>
      </c>
      <c r="E27" s="432">
        <v>0</v>
      </c>
      <c r="F27" s="432">
        <v>0</v>
      </c>
      <c r="G27" s="432">
        <v>0</v>
      </c>
      <c r="H27" s="432">
        <v>0</v>
      </c>
      <c r="I27" s="432">
        <v>0</v>
      </c>
      <c r="J27" s="432">
        <v>0</v>
      </c>
      <c r="K27" s="432">
        <v>0</v>
      </c>
      <c r="L27" s="432">
        <v>0</v>
      </c>
      <c r="M27" s="432">
        <v>0</v>
      </c>
      <c r="N27" s="432">
        <v>0</v>
      </c>
      <c r="O27" s="432">
        <v>0</v>
      </c>
      <c r="P27" s="432">
        <v>0</v>
      </c>
      <c r="Q27" s="432">
        <v>0</v>
      </c>
      <c r="R27" s="432">
        <v>0</v>
      </c>
      <c r="S27" s="432">
        <v>0</v>
      </c>
      <c r="T27" s="432">
        <v>0</v>
      </c>
      <c r="U27" s="432">
        <v>0</v>
      </c>
      <c r="V27" s="432">
        <v>0</v>
      </c>
      <c r="W27" s="432">
        <v>0</v>
      </c>
      <c r="X27" s="432">
        <v>0</v>
      </c>
      <c r="Y27" s="432">
        <v>0</v>
      </c>
      <c r="Z27" s="432">
        <v>0</v>
      </c>
      <c r="AA27" s="432">
        <v>0</v>
      </c>
      <c r="AB27" s="432">
        <v>0</v>
      </c>
      <c r="AC27" s="432">
        <v>0</v>
      </c>
      <c r="AD27" s="432">
        <v>0</v>
      </c>
      <c r="AE27" s="432">
        <v>0</v>
      </c>
      <c r="AF27" s="432">
        <v>0</v>
      </c>
      <c r="AG27" s="432">
        <v>0</v>
      </c>
      <c r="AH27" s="432">
        <v>0</v>
      </c>
      <c r="AI27" s="432">
        <v>0</v>
      </c>
      <c r="AJ27" s="432">
        <v>0</v>
      </c>
      <c r="AK27" s="432">
        <v>0</v>
      </c>
      <c r="AL27" s="432">
        <v>0</v>
      </c>
      <c r="AM27" s="432">
        <v>0</v>
      </c>
      <c r="AN27" s="432">
        <v>0</v>
      </c>
      <c r="AO27" s="432">
        <v>0</v>
      </c>
      <c r="AP27" s="432">
        <v>0</v>
      </c>
      <c r="AQ27" s="432">
        <v>0</v>
      </c>
      <c r="AR27" s="432">
        <v>0</v>
      </c>
      <c r="AS27" s="432">
        <v>0</v>
      </c>
      <c r="AT27" s="432">
        <v>0</v>
      </c>
      <c r="AU27" s="432">
        <v>0</v>
      </c>
      <c r="AV27" s="432">
        <v>0</v>
      </c>
      <c r="AW27" s="432">
        <v>0</v>
      </c>
      <c r="AX27" s="432">
        <v>0</v>
      </c>
      <c r="AY27" s="432">
        <v>0</v>
      </c>
      <c r="AZ27" s="432">
        <v>0</v>
      </c>
      <c r="BA27" s="432">
        <v>0</v>
      </c>
      <c r="BB27" s="432">
        <v>0</v>
      </c>
      <c r="BC27" s="432">
        <v>0</v>
      </c>
      <c r="BD27" s="432">
        <v>0</v>
      </c>
      <c r="BE27" s="432">
        <v>0</v>
      </c>
      <c r="BF27" s="432">
        <v>0</v>
      </c>
      <c r="BG27" s="432">
        <v>0</v>
      </c>
      <c r="BH27" s="432">
        <v>0</v>
      </c>
      <c r="BI27" s="432">
        <v>0</v>
      </c>
      <c r="BJ27" s="432">
        <v>0</v>
      </c>
      <c r="BK27" s="432">
        <v>0</v>
      </c>
      <c r="BL27" s="432">
        <v>0</v>
      </c>
      <c r="BM27" s="432">
        <v>0</v>
      </c>
      <c r="BN27" s="432">
        <v>0</v>
      </c>
      <c r="BO27" s="432">
        <v>0</v>
      </c>
      <c r="BP27" s="432">
        <v>0</v>
      </c>
      <c r="BQ27" s="432">
        <v>0</v>
      </c>
      <c r="BR27" s="432">
        <v>0</v>
      </c>
      <c r="BS27" s="432">
        <v>0</v>
      </c>
      <c r="BT27" s="433">
        <v>0</v>
      </c>
      <c r="BV27" s="412" t="str">
        <f t="shared" si="1"/>
        <v>1.8</v>
      </c>
      <c r="BW27" s="412" t="str">
        <f t="shared" si="2"/>
        <v>Đất làm muối</v>
      </c>
      <c r="BX27" s="412" t="str">
        <f t="shared" si="3"/>
        <v>LMU</v>
      </c>
      <c r="BY27" s="419">
        <f t="shared" si="4"/>
        <v>0</v>
      </c>
      <c r="BZ27" s="419">
        <f t="shared" si="6"/>
        <v>0</v>
      </c>
      <c r="CA27" s="419">
        <f t="shared" si="5"/>
        <v>0</v>
      </c>
      <c r="CB27" s="419">
        <f t="shared" si="7"/>
        <v>0</v>
      </c>
      <c r="CC27" s="427">
        <f t="shared" si="8"/>
        <v>0</v>
      </c>
    </row>
    <row r="28" spans="1:81" ht="24.75" customHeight="1">
      <c r="A28" s="428" t="s">
        <v>311</v>
      </c>
      <c r="B28" s="429" t="s">
        <v>57</v>
      </c>
      <c r="C28" s="430" t="s">
        <v>12</v>
      </c>
      <c r="D28" s="431">
        <v>4.4940810000000004</v>
      </c>
      <c r="E28" s="432">
        <v>4.4940810000000004</v>
      </c>
      <c r="F28" s="432">
        <v>0</v>
      </c>
      <c r="G28" s="432">
        <v>0</v>
      </c>
      <c r="H28" s="432">
        <v>0</v>
      </c>
      <c r="I28" s="432">
        <v>0</v>
      </c>
      <c r="J28" s="432">
        <v>0</v>
      </c>
      <c r="K28" s="432">
        <v>0</v>
      </c>
      <c r="L28" s="432">
        <v>0</v>
      </c>
      <c r="M28" s="432">
        <v>0</v>
      </c>
      <c r="N28" s="432">
        <v>0</v>
      </c>
      <c r="O28" s="432">
        <v>0</v>
      </c>
      <c r="P28" s="432">
        <v>0</v>
      </c>
      <c r="Q28" s="432">
        <v>0</v>
      </c>
      <c r="R28" s="432">
        <v>0</v>
      </c>
      <c r="S28" s="432">
        <v>0</v>
      </c>
      <c r="T28" s="432">
        <v>0</v>
      </c>
      <c r="U28" s="432">
        <v>0</v>
      </c>
      <c r="V28" s="432">
        <v>0</v>
      </c>
      <c r="W28" s="432">
        <v>0</v>
      </c>
      <c r="X28" s="432">
        <v>0</v>
      </c>
      <c r="Y28" s="432">
        <v>0</v>
      </c>
      <c r="Z28" s="432">
        <v>4.4940810000000004</v>
      </c>
      <c r="AA28" s="432">
        <v>0</v>
      </c>
      <c r="AB28" s="432">
        <v>0</v>
      </c>
      <c r="AC28" s="432">
        <v>0</v>
      </c>
      <c r="AD28" s="432">
        <v>0</v>
      </c>
      <c r="AE28" s="432">
        <v>0</v>
      </c>
      <c r="AF28" s="432">
        <v>0</v>
      </c>
      <c r="AG28" s="432">
        <v>0</v>
      </c>
      <c r="AH28" s="432">
        <v>0</v>
      </c>
      <c r="AI28" s="432">
        <v>0</v>
      </c>
      <c r="AJ28" s="432">
        <v>0</v>
      </c>
      <c r="AK28" s="432">
        <v>0</v>
      </c>
      <c r="AL28" s="432">
        <v>0</v>
      </c>
      <c r="AM28" s="432">
        <v>0</v>
      </c>
      <c r="AN28" s="432">
        <v>0</v>
      </c>
      <c r="AO28" s="432">
        <v>0</v>
      </c>
      <c r="AP28" s="432">
        <v>0</v>
      </c>
      <c r="AQ28" s="432">
        <v>0</v>
      </c>
      <c r="AR28" s="432">
        <v>0</v>
      </c>
      <c r="AS28" s="432">
        <v>0</v>
      </c>
      <c r="AT28" s="432">
        <v>0</v>
      </c>
      <c r="AU28" s="432">
        <v>0</v>
      </c>
      <c r="AV28" s="432">
        <v>0</v>
      </c>
      <c r="AW28" s="432">
        <v>0</v>
      </c>
      <c r="AX28" s="432">
        <v>0</v>
      </c>
      <c r="AY28" s="432">
        <v>0</v>
      </c>
      <c r="AZ28" s="432">
        <v>0</v>
      </c>
      <c r="BA28" s="432">
        <v>0</v>
      </c>
      <c r="BB28" s="432">
        <v>0</v>
      </c>
      <c r="BC28" s="432">
        <v>0</v>
      </c>
      <c r="BD28" s="432">
        <v>0</v>
      </c>
      <c r="BE28" s="432">
        <v>0</v>
      </c>
      <c r="BF28" s="432">
        <v>0</v>
      </c>
      <c r="BG28" s="432">
        <v>0</v>
      </c>
      <c r="BH28" s="432">
        <v>0</v>
      </c>
      <c r="BI28" s="432">
        <v>0</v>
      </c>
      <c r="BJ28" s="432">
        <v>0</v>
      </c>
      <c r="BK28" s="432">
        <v>0</v>
      </c>
      <c r="BL28" s="432">
        <v>0</v>
      </c>
      <c r="BM28" s="432">
        <v>0</v>
      </c>
      <c r="BN28" s="432">
        <v>0</v>
      </c>
      <c r="BO28" s="432">
        <v>0</v>
      </c>
      <c r="BP28" s="432">
        <v>0</v>
      </c>
      <c r="BQ28" s="432">
        <v>0</v>
      </c>
      <c r="BR28" s="432">
        <v>67.790000000000006</v>
      </c>
      <c r="BS28" s="432">
        <v>72.284081</v>
      </c>
      <c r="BT28" s="433">
        <v>9.1236313283274945E-2</v>
      </c>
      <c r="BV28" s="412" t="str">
        <f t="shared" si="1"/>
        <v>1.9</v>
      </c>
      <c r="BW28" s="412" t="str">
        <f t="shared" si="2"/>
        <v>Đất nông nghiệp khác</v>
      </c>
      <c r="BX28" s="412" t="str">
        <f t="shared" si="3"/>
        <v>NKH</v>
      </c>
      <c r="BY28" s="419">
        <f t="shared" si="4"/>
        <v>4.4940810000000004</v>
      </c>
      <c r="BZ28" s="419">
        <f t="shared" si="6"/>
        <v>5.6723883926312023E-3</v>
      </c>
      <c r="CA28" s="419">
        <f t="shared" si="5"/>
        <v>72.284081</v>
      </c>
      <c r="CB28" s="419">
        <f t="shared" si="7"/>
        <v>9.1236313283274958E-2</v>
      </c>
      <c r="CC28" s="427">
        <f t="shared" si="8"/>
        <v>67.790000000000006</v>
      </c>
    </row>
    <row r="29" spans="1:81" s="426" customFormat="1" ht="24.75" customHeight="1">
      <c r="A29" s="420">
        <v>2</v>
      </c>
      <c r="B29" s="421" t="s">
        <v>642</v>
      </c>
      <c r="C29" s="422" t="s">
        <v>643</v>
      </c>
      <c r="D29" s="423">
        <v>6935.9881289999994</v>
      </c>
      <c r="E29" s="424">
        <v>18.04</v>
      </c>
      <c r="F29" s="424">
        <v>0</v>
      </c>
      <c r="G29" s="424">
        <v>0</v>
      </c>
      <c r="H29" s="424">
        <v>0</v>
      </c>
      <c r="I29" s="424">
        <v>0</v>
      </c>
      <c r="J29" s="424">
        <v>0</v>
      </c>
      <c r="K29" s="424">
        <v>18.04</v>
      </c>
      <c r="L29" s="424">
        <v>0</v>
      </c>
      <c r="M29" s="424">
        <v>0</v>
      </c>
      <c r="N29" s="424">
        <v>0</v>
      </c>
      <c r="O29" s="424">
        <v>0</v>
      </c>
      <c r="P29" s="424">
        <v>0</v>
      </c>
      <c r="Q29" s="424">
        <v>0</v>
      </c>
      <c r="R29" s="424">
        <v>0</v>
      </c>
      <c r="S29" s="424">
        <v>0</v>
      </c>
      <c r="T29" s="424">
        <v>0</v>
      </c>
      <c r="U29" s="424">
        <v>0</v>
      </c>
      <c r="V29" s="424">
        <v>0</v>
      </c>
      <c r="W29" s="424">
        <v>0</v>
      </c>
      <c r="X29" s="424">
        <v>0</v>
      </c>
      <c r="Y29" s="424">
        <v>0</v>
      </c>
      <c r="Z29" s="424">
        <v>0</v>
      </c>
      <c r="AA29" s="424">
        <v>6917.9481289999985</v>
      </c>
      <c r="AB29" s="424">
        <v>78.018066000000005</v>
      </c>
      <c r="AC29" s="424">
        <v>3.7187190000000001</v>
      </c>
      <c r="AD29" s="424">
        <v>0</v>
      </c>
      <c r="AE29" s="424">
        <v>3.5</v>
      </c>
      <c r="AF29" s="424">
        <v>2.0048969999999997</v>
      </c>
      <c r="AG29" s="424">
        <v>6.7431369999999999</v>
      </c>
      <c r="AH29" s="424">
        <v>4.8664329999999998</v>
      </c>
      <c r="AI29" s="424">
        <v>25.754563000000001</v>
      </c>
      <c r="AJ29" s="424">
        <v>1009.988441</v>
      </c>
      <c r="AK29" s="424">
        <v>517.12058399999978</v>
      </c>
      <c r="AL29" s="424">
        <v>81.993848</v>
      </c>
      <c r="AM29" s="424">
        <v>7.3045930000000023</v>
      </c>
      <c r="AN29" s="424">
        <v>4.3638320000000004</v>
      </c>
      <c r="AO29" s="424">
        <v>52.128279000000006</v>
      </c>
      <c r="AP29" s="424">
        <v>4.859699</v>
      </c>
      <c r="AQ29" s="424">
        <v>219.60363999999996</v>
      </c>
      <c r="AR29" s="424">
        <v>0.51487899999999998</v>
      </c>
      <c r="AS29" s="424">
        <v>0</v>
      </c>
      <c r="AT29" s="424">
        <v>3.7036250000000002</v>
      </c>
      <c r="AU29" s="424">
        <v>2.218226</v>
      </c>
      <c r="AV29" s="424">
        <v>0</v>
      </c>
      <c r="AW29" s="424">
        <v>115.27503000000002</v>
      </c>
      <c r="AX29" s="424">
        <v>0</v>
      </c>
      <c r="AY29" s="424">
        <v>0</v>
      </c>
      <c r="AZ29" s="424">
        <v>0.90220600000000006</v>
      </c>
      <c r="BA29" s="424">
        <v>0</v>
      </c>
      <c r="BB29" s="424">
        <v>0</v>
      </c>
      <c r="BC29" s="424">
        <v>1.650431</v>
      </c>
      <c r="BD29" s="424">
        <v>428.22652200000005</v>
      </c>
      <c r="BE29" s="424">
        <v>54.435649999999995</v>
      </c>
      <c r="BF29" s="424">
        <v>6.230836</v>
      </c>
      <c r="BG29" s="424">
        <v>2.8317180000000004</v>
      </c>
      <c r="BH29" s="424">
        <v>0</v>
      </c>
      <c r="BI29" s="424">
        <v>0</v>
      </c>
      <c r="BJ29" s="424">
        <v>348.69744600000001</v>
      </c>
      <c r="BK29" s="424">
        <v>4941.2812699999995</v>
      </c>
      <c r="BL29" s="424">
        <v>0</v>
      </c>
      <c r="BM29" s="424">
        <v>0</v>
      </c>
      <c r="BN29" s="424">
        <v>0</v>
      </c>
      <c r="BO29" s="424">
        <v>0</v>
      </c>
      <c r="BP29" s="424">
        <v>0</v>
      </c>
      <c r="BQ29" s="424">
        <v>18.040000000000873</v>
      </c>
      <c r="BR29" s="424">
        <v>320.86453999999958</v>
      </c>
      <c r="BS29" s="424">
        <v>7256.852668999999</v>
      </c>
      <c r="BT29" s="425">
        <v>9.1493999273140805</v>
      </c>
      <c r="BV29" s="412">
        <f t="shared" si="1"/>
        <v>2</v>
      </c>
      <c r="BW29" s="412" t="str">
        <f t="shared" si="2"/>
        <v>Đất phi nông nghiệp</v>
      </c>
      <c r="BX29" s="412" t="str">
        <f t="shared" si="3"/>
        <v>PNN</v>
      </c>
      <c r="BY29" s="419">
        <f t="shared" si="4"/>
        <v>6935.9881289999994</v>
      </c>
      <c r="BZ29" s="419">
        <f t="shared" si="6"/>
        <v>8.7545414856491028</v>
      </c>
      <c r="CA29" s="419">
        <f t="shared" si="5"/>
        <v>7256.852668999999</v>
      </c>
      <c r="CB29" s="419">
        <f t="shared" si="7"/>
        <v>9.159533806059649</v>
      </c>
      <c r="CC29" s="427">
        <f t="shared" si="8"/>
        <v>320.86453999999958</v>
      </c>
    </row>
    <row r="30" spans="1:81" ht="24.75" customHeight="1">
      <c r="A30" s="428" t="s">
        <v>43</v>
      </c>
      <c r="B30" s="429" t="s">
        <v>644</v>
      </c>
      <c r="C30" s="430" t="s">
        <v>13</v>
      </c>
      <c r="D30" s="431">
        <v>78.018066000000005</v>
      </c>
      <c r="E30" s="432">
        <v>0</v>
      </c>
      <c r="F30" s="432">
        <v>0</v>
      </c>
      <c r="G30" s="432">
        <v>0</v>
      </c>
      <c r="H30" s="432">
        <v>0</v>
      </c>
      <c r="I30" s="432">
        <v>0</v>
      </c>
      <c r="J30" s="432">
        <v>0</v>
      </c>
      <c r="K30" s="432">
        <v>0</v>
      </c>
      <c r="L30" s="432">
        <v>0</v>
      </c>
      <c r="M30" s="432">
        <v>0</v>
      </c>
      <c r="N30" s="432">
        <v>0</v>
      </c>
      <c r="O30" s="432">
        <v>0</v>
      </c>
      <c r="P30" s="432">
        <v>0</v>
      </c>
      <c r="Q30" s="432">
        <v>0</v>
      </c>
      <c r="R30" s="432">
        <v>0</v>
      </c>
      <c r="S30" s="432">
        <v>0</v>
      </c>
      <c r="T30" s="432">
        <v>0</v>
      </c>
      <c r="U30" s="432">
        <v>0</v>
      </c>
      <c r="V30" s="432">
        <v>0</v>
      </c>
      <c r="W30" s="432">
        <v>0</v>
      </c>
      <c r="X30" s="432">
        <v>0</v>
      </c>
      <c r="Y30" s="432">
        <v>0</v>
      </c>
      <c r="Z30" s="432">
        <v>0</v>
      </c>
      <c r="AA30" s="432">
        <v>78.018066000000005</v>
      </c>
      <c r="AB30" s="432">
        <v>78.018066000000005</v>
      </c>
      <c r="AC30" s="432">
        <v>0</v>
      </c>
      <c r="AD30" s="432">
        <v>0</v>
      </c>
      <c r="AE30" s="432">
        <v>0</v>
      </c>
      <c r="AF30" s="432">
        <v>0</v>
      </c>
      <c r="AG30" s="432">
        <v>0</v>
      </c>
      <c r="AH30" s="432">
        <v>0</v>
      </c>
      <c r="AI30" s="432">
        <v>0</v>
      </c>
      <c r="AJ30" s="432">
        <v>0</v>
      </c>
      <c r="AK30" s="432">
        <v>0</v>
      </c>
      <c r="AL30" s="432">
        <v>0</v>
      </c>
      <c r="AM30" s="432">
        <v>0</v>
      </c>
      <c r="AN30" s="432">
        <v>0</v>
      </c>
      <c r="AO30" s="432">
        <v>0</v>
      </c>
      <c r="AP30" s="432">
        <v>0</v>
      </c>
      <c r="AQ30" s="432">
        <v>0</v>
      </c>
      <c r="AR30" s="432">
        <v>0</v>
      </c>
      <c r="AS30" s="432">
        <v>0</v>
      </c>
      <c r="AT30" s="432">
        <v>0</v>
      </c>
      <c r="AU30" s="432">
        <v>0</v>
      </c>
      <c r="AV30" s="432">
        <v>0</v>
      </c>
      <c r="AW30" s="432">
        <v>0</v>
      </c>
      <c r="AX30" s="432">
        <v>0</v>
      </c>
      <c r="AY30" s="432">
        <v>0</v>
      </c>
      <c r="AZ30" s="432">
        <v>0</v>
      </c>
      <c r="BA30" s="432">
        <v>0</v>
      </c>
      <c r="BB30" s="432">
        <v>0</v>
      </c>
      <c r="BC30" s="432">
        <v>0</v>
      </c>
      <c r="BD30" s="432">
        <v>0</v>
      </c>
      <c r="BE30" s="432">
        <v>0</v>
      </c>
      <c r="BF30" s="432">
        <v>0</v>
      </c>
      <c r="BG30" s="432">
        <v>0</v>
      </c>
      <c r="BH30" s="432">
        <v>0</v>
      </c>
      <c r="BI30" s="432">
        <v>0</v>
      </c>
      <c r="BJ30" s="432">
        <v>0</v>
      </c>
      <c r="BK30" s="432">
        <v>0</v>
      </c>
      <c r="BL30" s="432">
        <v>0</v>
      </c>
      <c r="BM30" s="432">
        <v>0</v>
      </c>
      <c r="BN30" s="432">
        <v>0</v>
      </c>
      <c r="BO30" s="432">
        <v>0</v>
      </c>
      <c r="BP30" s="432">
        <v>0</v>
      </c>
      <c r="BQ30" s="432">
        <v>0</v>
      </c>
      <c r="BR30" s="432">
        <v>0</v>
      </c>
      <c r="BS30" s="432">
        <v>78.018066000000005</v>
      </c>
      <c r="BT30" s="433">
        <v>9.8473697290710829E-2</v>
      </c>
      <c r="BV30" s="412" t="str">
        <f t="shared" si="1"/>
        <v>2.1</v>
      </c>
      <c r="BW30" s="412" t="str">
        <f t="shared" si="2"/>
        <v>Đất quốc phòng</v>
      </c>
      <c r="BX30" s="412" t="str">
        <f t="shared" si="3"/>
        <v>CQP</v>
      </c>
      <c r="BY30" s="419">
        <f t="shared" si="4"/>
        <v>78.018066000000005</v>
      </c>
      <c r="BZ30" s="419">
        <f t="shared" si="6"/>
        <v>9.8473697290710829E-2</v>
      </c>
      <c r="CA30" s="419">
        <f t="shared" si="5"/>
        <v>78.018066000000005</v>
      </c>
      <c r="CB30" s="419">
        <f t="shared" si="7"/>
        <v>9.8473697290710829E-2</v>
      </c>
      <c r="CC30" s="427">
        <f t="shared" si="8"/>
        <v>0</v>
      </c>
    </row>
    <row r="31" spans="1:81" ht="24.75" customHeight="1">
      <c r="A31" s="428" t="s">
        <v>45</v>
      </c>
      <c r="B31" s="429" t="s">
        <v>645</v>
      </c>
      <c r="C31" s="430" t="s">
        <v>14</v>
      </c>
      <c r="D31" s="431">
        <v>3.0779190000000001</v>
      </c>
      <c r="E31" s="432">
        <v>0</v>
      </c>
      <c r="F31" s="432">
        <v>0</v>
      </c>
      <c r="G31" s="432">
        <v>0</v>
      </c>
      <c r="H31" s="432">
        <v>0</v>
      </c>
      <c r="I31" s="432">
        <v>0</v>
      </c>
      <c r="J31" s="432">
        <v>0</v>
      </c>
      <c r="K31" s="432">
        <v>0</v>
      </c>
      <c r="L31" s="432">
        <v>0</v>
      </c>
      <c r="M31" s="432">
        <v>0</v>
      </c>
      <c r="N31" s="432">
        <v>0</v>
      </c>
      <c r="O31" s="432">
        <v>0</v>
      </c>
      <c r="P31" s="432">
        <v>0</v>
      </c>
      <c r="Q31" s="432">
        <v>0</v>
      </c>
      <c r="R31" s="432">
        <v>0</v>
      </c>
      <c r="S31" s="432">
        <v>0</v>
      </c>
      <c r="T31" s="432">
        <v>0</v>
      </c>
      <c r="U31" s="432">
        <v>0</v>
      </c>
      <c r="V31" s="432">
        <v>0</v>
      </c>
      <c r="W31" s="432">
        <v>0</v>
      </c>
      <c r="X31" s="432">
        <v>0</v>
      </c>
      <c r="Y31" s="432">
        <v>0</v>
      </c>
      <c r="Z31" s="432">
        <v>0</v>
      </c>
      <c r="AA31" s="432">
        <v>3.0779190000000001</v>
      </c>
      <c r="AB31" s="432">
        <v>0</v>
      </c>
      <c r="AC31" s="432">
        <v>3.0779190000000001</v>
      </c>
      <c r="AD31" s="432">
        <v>0</v>
      </c>
      <c r="AE31" s="432">
        <v>0</v>
      </c>
      <c r="AF31" s="432">
        <v>0</v>
      </c>
      <c r="AG31" s="432">
        <v>0</v>
      </c>
      <c r="AH31" s="432">
        <v>0</v>
      </c>
      <c r="AI31" s="432">
        <v>0</v>
      </c>
      <c r="AJ31" s="432">
        <v>0</v>
      </c>
      <c r="AK31" s="432">
        <v>0</v>
      </c>
      <c r="AL31" s="432">
        <v>0</v>
      </c>
      <c r="AM31" s="432">
        <v>0</v>
      </c>
      <c r="AN31" s="432">
        <v>0</v>
      </c>
      <c r="AO31" s="432">
        <v>0</v>
      </c>
      <c r="AP31" s="432">
        <v>0</v>
      </c>
      <c r="AQ31" s="432">
        <v>0</v>
      </c>
      <c r="AR31" s="432">
        <v>0</v>
      </c>
      <c r="AS31" s="432">
        <v>0</v>
      </c>
      <c r="AT31" s="432">
        <v>0</v>
      </c>
      <c r="AU31" s="432">
        <v>0</v>
      </c>
      <c r="AV31" s="432">
        <v>0</v>
      </c>
      <c r="AW31" s="432">
        <v>0</v>
      </c>
      <c r="AX31" s="432">
        <v>0</v>
      </c>
      <c r="AY31" s="432">
        <v>0</v>
      </c>
      <c r="AZ31" s="432">
        <v>0</v>
      </c>
      <c r="BA31" s="432">
        <v>0</v>
      </c>
      <c r="BB31" s="432">
        <v>0</v>
      </c>
      <c r="BC31" s="432">
        <v>0</v>
      </c>
      <c r="BD31" s="432">
        <v>0</v>
      </c>
      <c r="BE31" s="432">
        <v>0</v>
      </c>
      <c r="BF31" s="432">
        <v>0</v>
      </c>
      <c r="BG31" s="432">
        <v>0</v>
      </c>
      <c r="BH31" s="432">
        <v>0</v>
      </c>
      <c r="BI31" s="432">
        <v>0</v>
      </c>
      <c r="BJ31" s="432">
        <v>0</v>
      </c>
      <c r="BK31" s="432">
        <v>0</v>
      </c>
      <c r="BL31" s="432">
        <v>0</v>
      </c>
      <c r="BM31" s="432">
        <v>0</v>
      </c>
      <c r="BN31" s="432">
        <v>0</v>
      </c>
      <c r="BO31" s="432">
        <v>0</v>
      </c>
      <c r="BP31" s="432">
        <v>0</v>
      </c>
      <c r="BQ31" s="432">
        <v>0</v>
      </c>
      <c r="BR31" s="432">
        <v>1.3553000000000002</v>
      </c>
      <c r="BS31" s="432">
        <v>4.4332190000000002</v>
      </c>
      <c r="BT31" s="433">
        <v>5.5955689266820301E-3</v>
      </c>
      <c r="BV31" s="412" t="str">
        <f t="shared" si="1"/>
        <v>2.2</v>
      </c>
      <c r="BW31" s="412" t="str">
        <f t="shared" si="2"/>
        <v>Đất an ninh</v>
      </c>
      <c r="BX31" s="412" t="str">
        <f t="shared" si="3"/>
        <v>CAN</v>
      </c>
      <c r="BY31" s="419">
        <f t="shared" si="4"/>
        <v>3.0779190000000001</v>
      </c>
      <c r="BZ31" s="419">
        <f t="shared" si="6"/>
        <v>3.8849215243470323E-3</v>
      </c>
      <c r="CA31" s="419">
        <f t="shared" si="5"/>
        <v>4.4332190000000002</v>
      </c>
      <c r="CB31" s="419">
        <f t="shared" si="7"/>
        <v>5.5955689266820301E-3</v>
      </c>
      <c r="CC31" s="427">
        <f t="shared" si="8"/>
        <v>1.3553000000000002</v>
      </c>
    </row>
    <row r="32" spans="1:81" ht="24.75" customHeight="1">
      <c r="A32" s="428" t="s">
        <v>47</v>
      </c>
      <c r="B32" s="429" t="s">
        <v>646</v>
      </c>
      <c r="C32" s="430" t="s">
        <v>647</v>
      </c>
      <c r="D32" s="431">
        <v>0</v>
      </c>
      <c r="E32" s="432">
        <v>0</v>
      </c>
      <c r="F32" s="432">
        <v>0</v>
      </c>
      <c r="G32" s="432">
        <v>0</v>
      </c>
      <c r="H32" s="432">
        <v>0</v>
      </c>
      <c r="I32" s="432">
        <v>0</v>
      </c>
      <c r="J32" s="432">
        <v>0</v>
      </c>
      <c r="K32" s="432">
        <v>0</v>
      </c>
      <c r="L32" s="432">
        <v>0</v>
      </c>
      <c r="M32" s="432">
        <v>0</v>
      </c>
      <c r="N32" s="432">
        <v>0</v>
      </c>
      <c r="O32" s="432">
        <v>0</v>
      </c>
      <c r="P32" s="432">
        <v>0</v>
      </c>
      <c r="Q32" s="432">
        <v>0</v>
      </c>
      <c r="R32" s="432">
        <v>0</v>
      </c>
      <c r="S32" s="432">
        <v>0</v>
      </c>
      <c r="T32" s="432">
        <v>0</v>
      </c>
      <c r="U32" s="432">
        <v>0</v>
      </c>
      <c r="V32" s="432">
        <v>0</v>
      </c>
      <c r="W32" s="432">
        <v>0</v>
      </c>
      <c r="X32" s="432">
        <v>0</v>
      </c>
      <c r="Y32" s="432">
        <v>0</v>
      </c>
      <c r="Z32" s="432">
        <v>0</v>
      </c>
      <c r="AA32" s="432">
        <v>0</v>
      </c>
      <c r="AB32" s="432">
        <v>0</v>
      </c>
      <c r="AC32" s="432">
        <v>0</v>
      </c>
      <c r="AD32" s="432">
        <v>0</v>
      </c>
      <c r="AE32" s="432">
        <v>0</v>
      </c>
      <c r="AF32" s="432">
        <v>0</v>
      </c>
      <c r="AG32" s="432">
        <v>0</v>
      </c>
      <c r="AH32" s="432">
        <v>0</v>
      </c>
      <c r="AI32" s="432">
        <v>0</v>
      </c>
      <c r="AJ32" s="432">
        <v>0</v>
      </c>
      <c r="AK32" s="432">
        <v>0</v>
      </c>
      <c r="AL32" s="432">
        <v>0</v>
      </c>
      <c r="AM32" s="432">
        <v>0</v>
      </c>
      <c r="AN32" s="432">
        <v>0</v>
      </c>
      <c r="AO32" s="432">
        <v>0</v>
      </c>
      <c r="AP32" s="432">
        <v>0</v>
      </c>
      <c r="AQ32" s="432">
        <v>0</v>
      </c>
      <c r="AR32" s="432">
        <v>0</v>
      </c>
      <c r="AS32" s="432">
        <v>0</v>
      </c>
      <c r="AT32" s="432">
        <v>0</v>
      </c>
      <c r="AU32" s="432">
        <v>0</v>
      </c>
      <c r="AV32" s="432">
        <v>0</v>
      </c>
      <c r="AW32" s="432">
        <v>0</v>
      </c>
      <c r="AX32" s="432">
        <v>0</v>
      </c>
      <c r="AY32" s="432">
        <v>0</v>
      </c>
      <c r="AZ32" s="432">
        <v>0</v>
      </c>
      <c r="BA32" s="432">
        <v>0</v>
      </c>
      <c r="BB32" s="432">
        <v>0</v>
      </c>
      <c r="BC32" s="432">
        <v>0</v>
      </c>
      <c r="BD32" s="432">
        <v>0</v>
      </c>
      <c r="BE32" s="432">
        <v>0</v>
      </c>
      <c r="BF32" s="432">
        <v>0</v>
      </c>
      <c r="BG32" s="432">
        <v>0</v>
      </c>
      <c r="BH32" s="432">
        <v>0</v>
      </c>
      <c r="BI32" s="432">
        <v>0</v>
      </c>
      <c r="BJ32" s="432">
        <v>0</v>
      </c>
      <c r="BK32" s="432">
        <v>0</v>
      </c>
      <c r="BL32" s="432">
        <v>0</v>
      </c>
      <c r="BM32" s="432">
        <v>0</v>
      </c>
      <c r="BN32" s="432">
        <v>0</v>
      </c>
      <c r="BO32" s="432">
        <v>0</v>
      </c>
      <c r="BP32" s="432">
        <v>0</v>
      </c>
      <c r="BQ32" s="432">
        <v>0</v>
      </c>
      <c r="BR32" s="432">
        <v>0</v>
      </c>
      <c r="BS32" s="432">
        <v>0</v>
      </c>
      <c r="BT32" s="433">
        <v>0</v>
      </c>
      <c r="BV32" s="412" t="str">
        <f t="shared" si="1"/>
        <v>2.3</v>
      </c>
      <c r="BW32" s="412" t="str">
        <f t="shared" si="2"/>
        <v>Đất khu công nghiệp</v>
      </c>
      <c r="BX32" s="412" t="str">
        <f t="shared" si="3"/>
        <v>SKK</v>
      </c>
      <c r="BY32" s="419">
        <f t="shared" si="4"/>
        <v>0</v>
      </c>
      <c r="BZ32" s="419">
        <f t="shared" si="6"/>
        <v>0</v>
      </c>
      <c r="CA32" s="419">
        <f t="shared" si="5"/>
        <v>0</v>
      </c>
      <c r="CB32" s="419">
        <f t="shared" si="7"/>
        <v>0</v>
      </c>
      <c r="CC32" s="427">
        <f t="shared" si="8"/>
        <v>0</v>
      </c>
    </row>
    <row r="33" spans="1:81" ht="24.75" customHeight="1">
      <c r="A33" s="428" t="s">
        <v>48</v>
      </c>
      <c r="B33" s="429" t="s">
        <v>61</v>
      </c>
      <c r="C33" s="430" t="s">
        <v>60</v>
      </c>
      <c r="D33" s="431">
        <v>0</v>
      </c>
      <c r="E33" s="432">
        <v>0</v>
      </c>
      <c r="F33" s="432">
        <v>0</v>
      </c>
      <c r="G33" s="432">
        <v>0</v>
      </c>
      <c r="H33" s="432">
        <v>0</v>
      </c>
      <c r="I33" s="432">
        <v>0</v>
      </c>
      <c r="J33" s="432">
        <v>0</v>
      </c>
      <c r="K33" s="432">
        <v>0</v>
      </c>
      <c r="L33" s="432">
        <v>0</v>
      </c>
      <c r="M33" s="432">
        <v>0</v>
      </c>
      <c r="N33" s="432">
        <v>0</v>
      </c>
      <c r="O33" s="432">
        <v>0</v>
      </c>
      <c r="P33" s="432">
        <v>0</v>
      </c>
      <c r="Q33" s="432">
        <v>0</v>
      </c>
      <c r="R33" s="432">
        <v>0</v>
      </c>
      <c r="S33" s="432">
        <v>0</v>
      </c>
      <c r="T33" s="432">
        <v>0</v>
      </c>
      <c r="U33" s="432">
        <v>0</v>
      </c>
      <c r="V33" s="432">
        <v>0</v>
      </c>
      <c r="W33" s="432">
        <v>0</v>
      </c>
      <c r="X33" s="432">
        <v>0</v>
      </c>
      <c r="Y33" s="432">
        <v>0</v>
      </c>
      <c r="Z33" s="432">
        <v>0</v>
      </c>
      <c r="AA33" s="432">
        <v>0</v>
      </c>
      <c r="AB33" s="432">
        <v>0</v>
      </c>
      <c r="AC33" s="432">
        <v>0</v>
      </c>
      <c r="AD33" s="432">
        <v>0</v>
      </c>
      <c r="AE33" s="432">
        <v>0</v>
      </c>
      <c r="AF33" s="432">
        <v>0</v>
      </c>
      <c r="AG33" s="432">
        <v>0</v>
      </c>
      <c r="AH33" s="432">
        <v>0</v>
      </c>
      <c r="AI33" s="432">
        <v>0</v>
      </c>
      <c r="AJ33" s="432">
        <v>0</v>
      </c>
      <c r="AK33" s="432">
        <v>0</v>
      </c>
      <c r="AL33" s="432">
        <v>0</v>
      </c>
      <c r="AM33" s="432">
        <v>0</v>
      </c>
      <c r="AN33" s="432">
        <v>0</v>
      </c>
      <c r="AO33" s="432">
        <v>0</v>
      </c>
      <c r="AP33" s="432">
        <v>0</v>
      </c>
      <c r="AQ33" s="432">
        <v>0</v>
      </c>
      <c r="AR33" s="432">
        <v>0</v>
      </c>
      <c r="AS33" s="432">
        <v>0</v>
      </c>
      <c r="AT33" s="432">
        <v>0</v>
      </c>
      <c r="AU33" s="432">
        <v>0</v>
      </c>
      <c r="AV33" s="432">
        <v>0</v>
      </c>
      <c r="AW33" s="432">
        <v>0</v>
      </c>
      <c r="AX33" s="432">
        <v>0</v>
      </c>
      <c r="AY33" s="432">
        <v>0</v>
      </c>
      <c r="AZ33" s="432">
        <v>0</v>
      </c>
      <c r="BA33" s="432">
        <v>0</v>
      </c>
      <c r="BB33" s="432">
        <v>0</v>
      </c>
      <c r="BC33" s="432">
        <v>0</v>
      </c>
      <c r="BD33" s="432">
        <v>0</v>
      </c>
      <c r="BE33" s="432">
        <v>0</v>
      </c>
      <c r="BF33" s="432">
        <v>0</v>
      </c>
      <c r="BG33" s="432">
        <v>0</v>
      </c>
      <c r="BH33" s="432">
        <v>0</v>
      </c>
      <c r="BI33" s="432">
        <v>0</v>
      </c>
      <c r="BJ33" s="432">
        <v>0</v>
      </c>
      <c r="BK33" s="432">
        <v>0</v>
      </c>
      <c r="BL33" s="432">
        <v>0</v>
      </c>
      <c r="BM33" s="432">
        <v>0</v>
      </c>
      <c r="BN33" s="432">
        <v>0</v>
      </c>
      <c r="BO33" s="432">
        <v>0</v>
      </c>
      <c r="BP33" s="432">
        <v>0</v>
      </c>
      <c r="BQ33" s="432">
        <v>0</v>
      </c>
      <c r="BR33" s="432">
        <v>50</v>
      </c>
      <c r="BS33" s="432">
        <v>50</v>
      </c>
      <c r="BT33" s="433">
        <v>6.3109547787759068E-2</v>
      </c>
      <c r="BV33" s="412" t="str">
        <f t="shared" si="1"/>
        <v>2.4</v>
      </c>
      <c r="BW33" s="412" t="str">
        <f t="shared" si="2"/>
        <v>Đất cụm công nghiệp</v>
      </c>
      <c r="BX33" s="412" t="str">
        <f t="shared" si="3"/>
        <v>SKN</v>
      </c>
      <c r="BY33" s="419">
        <f t="shared" si="4"/>
        <v>0</v>
      </c>
      <c r="BZ33" s="419">
        <f t="shared" si="6"/>
        <v>0</v>
      </c>
      <c r="CA33" s="419">
        <f t="shared" si="5"/>
        <v>50</v>
      </c>
      <c r="CB33" s="419">
        <f t="shared" si="7"/>
        <v>6.3109547787759082E-2</v>
      </c>
      <c r="CC33" s="427">
        <f t="shared" si="8"/>
        <v>50</v>
      </c>
    </row>
    <row r="34" spans="1:81" ht="24.75" customHeight="1">
      <c r="A34" s="428" t="s">
        <v>197</v>
      </c>
      <c r="B34" s="429" t="s">
        <v>648</v>
      </c>
      <c r="C34" s="430" t="s">
        <v>15</v>
      </c>
      <c r="D34" s="431">
        <v>2.0048969999999997</v>
      </c>
      <c r="E34" s="432">
        <v>0</v>
      </c>
      <c r="F34" s="432">
        <v>0</v>
      </c>
      <c r="G34" s="432">
        <v>0</v>
      </c>
      <c r="H34" s="432">
        <v>0</v>
      </c>
      <c r="I34" s="432">
        <v>0</v>
      </c>
      <c r="J34" s="432">
        <v>0</v>
      </c>
      <c r="K34" s="432">
        <v>0</v>
      </c>
      <c r="L34" s="432">
        <v>0</v>
      </c>
      <c r="M34" s="432">
        <v>0</v>
      </c>
      <c r="N34" s="432">
        <v>0</v>
      </c>
      <c r="O34" s="432">
        <v>0</v>
      </c>
      <c r="P34" s="432">
        <v>0</v>
      </c>
      <c r="Q34" s="432">
        <v>0</v>
      </c>
      <c r="R34" s="432">
        <v>0</v>
      </c>
      <c r="S34" s="432">
        <v>0</v>
      </c>
      <c r="T34" s="432">
        <v>0</v>
      </c>
      <c r="U34" s="432">
        <v>0</v>
      </c>
      <c r="V34" s="432">
        <v>0</v>
      </c>
      <c r="W34" s="432">
        <v>0</v>
      </c>
      <c r="X34" s="432">
        <v>0</v>
      </c>
      <c r="Y34" s="432">
        <v>0</v>
      </c>
      <c r="Z34" s="432">
        <v>0</v>
      </c>
      <c r="AA34" s="432">
        <v>2.0048969999999997</v>
      </c>
      <c r="AB34" s="432">
        <v>0</v>
      </c>
      <c r="AC34" s="432">
        <v>0</v>
      </c>
      <c r="AD34" s="432">
        <v>0</v>
      </c>
      <c r="AE34" s="432">
        <v>0</v>
      </c>
      <c r="AF34" s="432">
        <v>2.0048969999999997</v>
      </c>
      <c r="AG34" s="432">
        <v>0</v>
      </c>
      <c r="AH34" s="432">
        <v>0</v>
      </c>
      <c r="AI34" s="432">
        <v>0</v>
      </c>
      <c r="AJ34" s="432">
        <v>0</v>
      </c>
      <c r="AK34" s="432">
        <v>0</v>
      </c>
      <c r="AL34" s="432">
        <v>0</v>
      </c>
      <c r="AM34" s="432">
        <v>0</v>
      </c>
      <c r="AN34" s="432">
        <v>0</v>
      </c>
      <c r="AO34" s="432">
        <v>0</v>
      </c>
      <c r="AP34" s="432">
        <v>0</v>
      </c>
      <c r="AQ34" s="432">
        <v>0</v>
      </c>
      <c r="AR34" s="432">
        <v>0</v>
      </c>
      <c r="AS34" s="432">
        <v>0</v>
      </c>
      <c r="AT34" s="432">
        <v>0</v>
      </c>
      <c r="AU34" s="432">
        <v>0</v>
      </c>
      <c r="AV34" s="432">
        <v>0</v>
      </c>
      <c r="AW34" s="432">
        <v>0</v>
      </c>
      <c r="AX34" s="432">
        <v>0</v>
      </c>
      <c r="AY34" s="432">
        <v>0</v>
      </c>
      <c r="AZ34" s="432">
        <v>0</v>
      </c>
      <c r="BA34" s="432">
        <v>0</v>
      </c>
      <c r="BB34" s="432">
        <v>0</v>
      </c>
      <c r="BC34" s="432">
        <v>0</v>
      </c>
      <c r="BD34" s="432">
        <v>0</v>
      </c>
      <c r="BE34" s="432">
        <v>0</v>
      </c>
      <c r="BF34" s="432">
        <v>0</v>
      </c>
      <c r="BG34" s="432">
        <v>0</v>
      </c>
      <c r="BH34" s="432">
        <v>0</v>
      </c>
      <c r="BI34" s="432">
        <v>0</v>
      </c>
      <c r="BJ34" s="432">
        <v>0</v>
      </c>
      <c r="BK34" s="432">
        <v>0</v>
      </c>
      <c r="BL34" s="432">
        <v>0</v>
      </c>
      <c r="BM34" s="432">
        <v>0</v>
      </c>
      <c r="BN34" s="432">
        <v>0</v>
      </c>
      <c r="BO34" s="432">
        <v>0</v>
      </c>
      <c r="BP34" s="432">
        <v>0</v>
      </c>
      <c r="BQ34" s="432">
        <v>0</v>
      </c>
      <c r="BR34" s="432">
        <v>4.6500000000000004</v>
      </c>
      <c r="BS34" s="432">
        <v>6.6548970000000001</v>
      </c>
      <c r="BT34" s="433">
        <v>8.3997508048822885E-3</v>
      </c>
      <c r="BV34" s="412" t="str">
        <f t="shared" si="1"/>
        <v>2.5</v>
      </c>
      <c r="BW34" s="412" t="str">
        <f t="shared" si="2"/>
        <v>Đất thương mại, dịch vụ</v>
      </c>
      <c r="BX34" s="412" t="str">
        <f t="shared" si="3"/>
        <v>TMD</v>
      </c>
      <c r="BY34" s="419">
        <f t="shared" si="4"/>
        <v>2.0048969999999997</v>
      </c>
      <c r="BZ34" s="419">
        <f t="shared" si="6"/>
        <v>2.5305628606206959E-3</v>
      </c>
      <c r="CA34" s="419">
        <f t="shared" si="5"/>
        <v>6.6548970000000001</v>
      </c>
      <c r="CB34" s="419">
        <f t="shared" si="7"/>
        <v>8.3997508048822903E-3</v>
      </c>
      <c r="CC34" s="427">
        <f t="shared" si="8"/>
        <v>4.6500000000000004</v>
      </c>
    </row>
    <row r="35" spans="1:81" ht="33.75" customHeight="1">
      <c r="A35" s="428" t="s">
        <v>198</v>
      </c>
      <c r="B35" s="429" t="s">
        <v>320</v>
      </c>
      <c r="C35" s="430" t="s">
        <v>16</v>
      </c>
      <c r="D35" s="431">
        <v>5.6031370000000003</v>
      </c>
      <c r="E35" s="432">
        <v>0</v>
      </c>
      <c r="F35" s="432">
        <v>0</v>
      </c>
      <c r="G35" s="432">
        <v>0</v>
      </c>
      <c r="H35" s="432">
        <v>0</v>
      </c>
      <c r="I35" s="432">
        <v>0</v>
      </c>
      <c r="J35" s="432">
        <v>0</v>
      </c>
      <c r="K35" s="432">
        <v>0</v>
      </c>
      <c r="L35" s="432">
        <v>0</v>
      </c>
      <c r="M35" s="432">
        <v>0</v>
      </c>
      <c r="N35" s="432">
        <v>0</v>
      </c>
      <c r="O35" s="432">
        <v>0</v>
      </c>
      <c r="P35" s="432">
        <v>0</v>
      </c>
      <c r="Q35" s="432">
        <v>0</v>
      </c>
      <c r="R35" s="432">
        <v>0</v>
      </c>
      <c r="S35" s="432">
        <v>0</v>
      </c>
      <c r="T35" s="432">
        <v>0</v>
      </c>
      <c r="U35" s="432">
        <v>0</v>
      </c>
      <c r="V35" s="432">
        <v>0</v>
      </c>
      <c r="W35" s="432">
        <v>0</v>
      </c>
      <c r="X35" s="432">
        <v>0</v>
      </c>
      <c r="Y35" s="432">
        <v>0</v>
      </c>
      <c r="Z35" s="432">
        <v>0</v>
      </c>
      <c r="AA35" s="432">
        <v>5.6031370000000003</v>
      </c>
      <c r="AB35" s="432">
        <v>0</v>
      </c>
      <c r="AC35" s="432">
        <v>0</v>
      </c>
      <c r="AD35" s="432">
        <v>0</v>
      </c>
      <c r="AE35" s="432">
        <v>0</v>
      </c>
      <c r="AF35" s="432">
        <v>0</v>
      </c>
      <c r="AG35" s="432">
        <v>5.6031370000000003</v>
      </c>
      <c r="AH35" s="432">
        <v>0</v>
      </c>
      <c r="AI35" s="432">
        <v>0</v>
      </c>
      <c r="AJ35" s="432">
        <v>0</v>
      </c>
      <c r="AK35" s="432">
        <v>0</v>
      </c>
      <c r="AL35" s="432">
        <v>0</v>
      </c>
      <c r="AM35" s="432">
        <v>0</v>
      </c>
      <c r="AN35" s="432">
        <v>0</v>
      </c>
      <c r="AO35" s="432">
        <v>0</v>
      </c>
      <c r="AP35" s="432">
        <v>0</v>
      </c>
      <c r="AQ35" s="432">
        <v>0</v>
      </c>
      <c r="AR35" s="432">
        <v>0</v>
      </c>
      <c r="AS35" s="432">
        <v>0</v>
      </c>
      <c r="AT35" s="432">
        <v>0</v>
      </c>
      <c r="AU35" s="432">
        <v>0</v>
      </c>
      <c r="AV35" s="432">
        <v>0</v>
      </c>
      <c r="AW35" s="432">
        <v>0</v>
      </c>
      <c r="AX35" s="432">
        <v>0</v>
      </c>
      <c r="AY35" s="432">
        <v>0</v>
      </c>
      <c r="AZ35" s="432">
        <v>0</v>
      </c>
      <c r="BA35" s="432">
        <v>0</v>
      </c>
      <c r="BB35" s="432">
        <v>0</v>
      </c>
      <c r="BC35" s="432">
        <v>0</v>
      </c>
      <c r="BD35" s="432">
        <v>0</v>
      </c>
      <c r="BE35" s="432">
        <v>0</v>
      </c>
      <c r="BF35" s="432">
        <v>0</v>
      </c>
      <c r="BG35" s="432">
        <v>0</v>
      </c>
      <c r="BH35" s="432">
        <v>0</v>
      </c>
      <c r="BI35" s="432">
        <v>0</v>
      </c>
      <c r="BJ35" s="432">
        <v>0</v>
      </c>
      <c r="BK35" s="432">
        <v>0</v>
      </c>
      <c r="BL35" s="432">
        <v>0</v>
      </c>
      <c r="BM35" s="432">
        <v>0</v>
      </c>
      <c r="BN35" s="432">
        <v>0</v>
      </c>
      <c r="BO35" s="432">
        <v>0</v>
      </c>
      <c r="BP35" s="432">
        <v>0</v>
      </c>
      <c r="BQ35" s="432">
        <v>0</v>
      </c>
      <c r="BR35" s="432">
        <v>37.980000000000004</v>
      </c>
      <c r="BS35" s="432">
        <v>43.583137000000008</v>
      </c>
      <c r="BT35" s="433">
        <v>5.5010241344839013E-2</v>
      </c>
      <c r="BV35" s="412" t="str">
        <f t="shared" si="1"/>
        <v>2.6</v>
      </c>
      <c r="BW35" s="412" t="str">
        <f t="shared" si="2"/>
        <v>Đất cơ sở sản xuất phi nông nghiệp</v>
      </c>
      <c r="BX35" s="412" t="str">
        <f t="shared" si="3"/>
        <v>SKC</v>
      </c>
      <c r="BY35" s="419">
        <f t="shared" si="4"/>
        <v>5.6031370000000003</v>
      </c>
      <c r="BZ35" s="419">
        <f t="shared" si="6"/>
        <v>7.0722288452572217E-3</v>
      </c>
      <c r="CA35" s="419">
        <f t="shared" si="5"/>
        <v>43.583137000000008</v>
      </c>
      <c r="CB35" s="419">
        <f t="shared" si="7"/>
        <v>5.501024134483902E-2</v>
      </c>
      <c r="CC35" s="427">
        <f t="shared" si="8"/>
        <v>37.980000000000004</v>
      </c>
    </row>
    <row r="36" spans="1:81" ht="24.75" customHeight="1">
      <c r="A36" s="428" t="s">
        <v>332</v>
      </c>
      <c r="B36" s="429" t="s">
        <v>1813</v>
      </c>
      <c r="C36" s="430" t="s">
        <v>650</v>
      </c>
      <c r="D36" s="431">
        <v>4.8664329999999998</v>
      </c>
      <c r="E36" s="432">
        <v>0</v>
      </c>
      <c r="F36" s="432">
        <v>0</v>
      </c>
      <c r="G36" s="432">
        <v>0</v>
      </c>
      <c r="H36" s="432">
        <v>0</v>
      </c>
      <c r="I36" s="432">
        <v>0</v>
      </c>
      <c r="J36" s="432">
        <v>0</v>
      </c>
      <c r="K36" s="432">
        <v>0</v>
      </c>
      <c r="L36" s="432">
        <v>0</v>
      </c>
      <c r="M36" s="432">
        <v>0</v>
      </c>
      <c r="N36" s="432">
        <v>0</v>
      </c>
      <c r="O36" s="432">
        <v>0</v>
      </c>
      <c r="P36" s="432">
        <v>0</v>
      </c>
      <c r="Q36" s="432">
        <v>0</v>
      </c>
      <c r="R36" s="432">
        <v>0</v>
      </c>
      <c r="S36" s="432">
        <v>0</v>
      </c>
      <c r="T36" s="432">
        <v>0</v>
      </c>
      <c r="U36" s="432">
        <v>0</v>
      </c>
      <c r="V36" s="432">
        <v>0</v>
      </c>
      <c r="W36" s="432">
        <v>0</v>
      </c>
      <c r="X36" s="432">
        <v>0</v>
      </c>
      <c r="Y36" s="432">
        <v>0</v>
      </c>
      <c r="Z36" s="432">
        <v>0</v>
      </c>
      <c r="AA36" s="432">
        <v>4.8664329999999998</v>
      </c>
      <c r="AB36" s="432">
        <v>0</v>
      </c>
      <c r="AC36" s="432">
        <v>0</v>
      </c>
      <c r="AD36" s="432">
        <v>0</v>
      </c>
      <c r="AE36" s="432">
        <v>0</v>
      </c>
      <c r="AF36" s="432">
        <v>0</v>
      </c>
      <c r="AG36" s="432">
        <v>0</v>
      </c>
      <c r="AH36" s="432">
        <v>4.8664329999999998</v>
      </c>
      <c r="AI36" s="432">
        <v>0</v>
      </c>
      <c r="AJ36" s="432">
        <v>0</v>
      </c>
      <c r="AK36" s="432">
        <v>0</v>
      </c>
      <c r="AL36" s="432">
        <v>0</v>
      </c>
      <c r="AM36" s="432">
        <v>0</v>
      </c>
      <c r="AN36" s="432">
        <v>0</v>
      </c>
      <c r="AO36" s="432">
        <v>0</v>
      </c>
      <c r="AP36" s="432">
        <v>0</v>
      </c>
      <c r="AQ36" s="432">
        <v>0</v>
      </c>
      <c r="AR36" s="432">
        <v>0</v>
      </c>
      <c r="AS36" s="432">
        <v>0</v>
      </c>
      <c r="AT36" s="432">
        <v>0</v>
      </c>
      <c r="AU36" s="432">
        <v>0</v>
      </c>
      <c r="AV36" s="432">
        <v>0</v>
      </c>
      <c r="AW36" s="432">
        <v>0</v>
      </c>
      <c r="AX36" s="432">
        <v>0</v>
      </c>
      <c r="AY36" s="432">
        <v>0</v>
      </c>
      <c r="AZ36" s="432">
        <v>0</v>
      </c>
      <c r="BA36" s="432">
        <v>0</v>
      </c>
      <c r="BB36" s="432">
        <v>0</v>
      </c>
      <c r="BC36" s="432">
        <v>0</v>
      </c>
      <c r="BD36" s="432">
        <v>0</v>
      </c>
      <c r="BE36" s="432">
        <v>0</v>
      </c>
      <c r="BF36" s="432">
        <v>0</v>
      </c>
      <c r="BG36" s="432">
        <v>0</v>
      </c>
      <c r="BH36" s="432">
        <v>0</v>
      </c>
      <c r="BI36" s="432">
        <v>0</v>
      </c>
      <c r="BJ36" s="432">
        <v>0</v>
      </c>
      <c r="BK36" s="432">
        <v>0</v>
      </c>
      <c r="BL36" s="432">
        <v>0</v>
      </c>
      <c r="BM36" s="432">
        <v>0</v>
      </c>
      <c r="BN36" s="432">
        <v>0</v>
      </c>
      <c r="BO36" s="432">
        <v>0</v>
      </c>
      <c r="BP36" s="432">
        <v>0</v>
      </c>
      <c r="BQ36" s="432">
        <v>0</v>
      </c>
      <c r="BR36" s="432">
        <v>9.9199999999999982</v>
      </c>
      <c r="BS36" s="432">
        <v>14.786432999999999</v>
      </c>
      <c r="BT36" s="433">
        <v>1.8663302000479949E-2</v>
      </c>
      <c r="BV36" s="412" t="str">
        <f t="shared" si="1"/>
        <v>2.7</v>
      </c>
      <c r="BW36" s="412" t="str">
        <f t="shared" si="2"/>
        <v>Đất cho hoạt động khoáng sản</v>
      </c>
      <c r="BX36" s="412" t="str">
        <f t="shared" si="3"/>
        <v>SKS</v>
      </c>
      <c r="BY36" s="419">
        <f t="shared" si="4"/>
        <v>4.8664329999999998</v>
      </c>
      <c r="BZ36" s="419">
        <f t="shared" si="6"/>
        <v>6.1423677193885549E-3</v>
      </c>
      <c r="CA36" s="419">
        <f t="shared" si="5"/>
        <v>14.786432999999999</v>
      </c>
      <c r="CB36" s="419">
        <f t="shared" si="7"/>
        <v>1.8663302000479956E-2</v>
      </c>
      <c r="CC36" s="427">
        <f t="shared" si="8"/>
        <v>9.9199999999999982</v>
      </c>
    </row>
    <row r="37" spans="1:81" ht="24.75" customHeight="1">
      <c r="A37" s="428" t="s">
        <v>334</v>
      </c>
      <c r="B37" s="429" t="s">
        <v>1814</v>
      </c>
      <c r="C37" s="430" t="s">
        <v>17</v>
      </c>
      <c r="D37" s="431">
        <v>27.282563</v>
      </c>
      <c r="E37" s="432">
        <v>0</v>
      </c>
      <c r="F37" s="432">
        <v>0</v>
      </c>
      <c r="G37" s="432">
        <v>0</v>
      </c>
      <c r="H37" s="432">
        <v>0</v>
      </c>
      <c r="I37" s="432">
        <v>0</v>
      </c>
      <c r="J37" s="432">
        <v>0</v>
      </c>
      <c r="K37" s="432">
        <v>0</v>
      </c>
      <c r="L37" s="432">
        <v>0</v>
      </c>
      <c r="M37" s="432">
        <v>0</v>
      </c>
      <c r="N37" s="432">
        <v>0</v>
      </c>
      <c r="O37" s="432">
        <v>0</v>
      </c>
      <c r="P37" s="432">
        <v>0</v>
      </c>
      <c r="Q37" s="432">
        <v>0</v>
      </c>
      <c r="R37" s="432">
        <v>0</v>
      </c>
      <c r="S37" s="432">
        <v>0</v>
      </c>
      <c r="T37" s="432">
        <v>0</v>
      </c>
      <c r="U37" s="432">
        <v>0</v>
      </c>
      <c r="V37" s="432">
        <v>0</v>
      </c>
      <c r="W37" s="432">
        <v>0</v>
      </c>
      <c r="X37" s="432">
        <v>0</v>
      </c>
      <c r="Y37" s="432">
        <v>0</v>
      </c>
      <c r="Z37" s="432">
        <v>0</v>
      </c>
      <c r="AA37" s="432">
        <v>27.282563000000003</v>
      </c>
      <c r="AB37" s="432">
        <v>0</v>
      </c>
      <c r="AC37" s="432">
        <v>0</v>
      </c>
      <c r="AD37" s="432">
        <v>0</v>
      </c>
      <c r="AE37" s="432">
        <v>0</v>
      </c>
      <c r="AF37" s="432">
        <v>0</v>
      </c>
      <c r="AG37" s="432">
        <v>1.1399999999999999</v>
      </c>
      <c r="AH37" s="432">
        <v>0</v>
      </c>
      <c r="AI37" s="432">
        <v>25.754563000000001</v>
      </c>
      <c r="AJ37" s="432">
        <v>0.38800000000000001</v>
      </c>
      <c r="AK37" s="432">
        <v>0.05</v>
      </c>
      <c r="AL37" s="432">
        <v>0.32800000000000001</v>
      </c>
      <c r="AM37" s="432">
        <v>0</v>
      </c>
      <c r="AN37" s="432">
        <v>0</v>
      </c>
      <c r="AO37" s="432">
        <v>0</v>
      </c>
      <c r="AP37" s="432">
        <v>0</v>
      </c>
      <c r="AQ37" s="432">
        <v>0.01</v>
      </c>
      <c r="AR37" s="432">
        <v>0</v>
      </c>
      <c r="AS37" s="432">
        <v>0</v>
      </c>
      <c r="AT37" s="432">
        <v>0</v>
      </c>
      <c r="AU37" s="432">
        <v>0</v>
      </c>
      <c r="AV37" s="432">
        <v>0</v>
      </c>
      <c r="AW37" s="432">
        <v>0</v>
      </c>
      <c r="AX37" s="432">
        <v>0</v>
      </c>
      <c r="AY37" s="432">
        <v>0</v>
      </c>
      <c r="AZ37" s="432">
        <v>0</v>
      </c>
      <c r="BA37" s="432">
        <v>0</v>
      </c>
      <c r="BB37" s="432">
        <v>0</v>
      </c>
      <c r="BC37" s="432">
        <v>0</v>
      </c>
      <c r="BD37" s="432">
        <v>0</v>
      </c>
      <c r="BE37" s="432">
        <v>0</v>
      </c>
      <c r="BF37" s="432">
        <v>0</v>
      </c>
      <c r="BG37" s="432">
        <v>0</v>
      </c>
      <c r="BH37" s="432">
        <v>0</v>
      </c>
      <c r="BI37" s="432">
        <v>0</v>
      </c>
      <c r="BJ37" s="432">
        <v>0</v>
      </c>
      <c r="BK37" s="432">
        <v>0</v>
      </c>
      <c r="BL37" s="432">
        <v>0</v>
      </c>
      <c r="BM37" s="432">
        <v>0</v>
      </c>
      <c r="BN37" s="432">
        <v>0</v>
      </c>
      <c r="BO37" s="432">
        <v>0</v>
      </c>
      <c r="BP37" s="432">
        <v>0</v>
      </c>
      <c r="BQ37" s="432">
        <v>1.528</v>
      </c>
      <c r="BR37" s="432">
        <v>3.1920000000000024</v>
      </c>
      <c r="BS37" s="432">
        <v>30.474563000000003</v>
      </c>
      <c r="BT37" s="433">
        <v>3.8477339708749045E-2</v>
      </c>
      <c r="BV37" s="412" t="str">
        <f t="shared" si="1"/>
        <v>2.8</v>
      </c>
      <c r="BW37" s="412" t="str">
        <f t="shared" si="2"/>
        <v xml:space="preserve">Đất sản xuất vật liệu xây dựng </v>
      </c>
      <c r="BX37" s="412" t="str">
        <f t="shared" si="3"/>
        <v>SKX</v>
      </c>
      <c r="BY37" s="419">
        <f t="shared" si="4"/>
        <v>27.282563</v>
      </c>
      <c r="BZ37" s="419">
        <f t="shared" si="6"/>
        <v>3.4435804268420953E-2</v>
      </c>
      <c r="CA37" s="419">
        <f t="shared" si="5"/>
        <v>30.474563000000003</v>
      </c>
      <c r="CB37" s="419">
        <f t="shared" si="7"/>
        <v>3.84647177991915E-2</v>
      </c>
      <c r="CC37" s="427">
        <f t="shared" si="8"/>
        <v>3.1920000000000037</v>
      </c>
    </row>
    <row r="38" spans="1:81" ht="42.75" customHeight="1">
      <c r="A38" s="428" t="s">
        <v>335</v>
      </c>
      <c r="B38" s="429" t="s">
        <v>651</v>
      </c>
      <c r="C38" s="430" t="s">
        <v>652</v>
      </c>
      <c r="D38" s="431">
        <v>1002.8756410000002</v>
      </c>
      <c r="E38" s="432">
        <v>18.04</v>
      </c>
      <c r="F38" s="432">
        <v>0</v>
      </c>
      <c r="G38" s="432">
        <v>0</v>
      </c>
      <c r="H38" s="432">
        <v>0</v>
      </c>
      <c r="I38" s="432">
        <v>0</v>
      </c>
      <c r="J38" s="432">
        <v>0</v>
      </c>
      <c r="K38" s="432">
        <v>18.04</v>
      </c>
      <c r="L38" s="432">
        <v>0</v>
      </c>
      <c r="M38" s="432">
        <v>0</v>
      </c>
      <c r="N38" s="432">
        <v>0</v>
      </c>
      <c r="O38" s="432">
        <v>0</v>
      </c>
      <c r="P38" s="432">
        <v>0</v>
      </c>
      <c r="Q38" s="432">
        <v>0</v>
      </c>
      <c r="R38" s="432">
        <v>0</v>
      </c>
      <c r="S38" s="432">
        <v>0</v>
      </c>
      <c r="T38" s="432">
        <v>0</v>
      </c>
      <c r="U38" s="432">
        <v>0</v>
      </c>
      <c r="V38" s="432">
        <v>0</v>
      </c>
      <c r="W38" s="432">
        <v>0</v>
      </c>
      <c r="X38" s="432">
        <v>0</v>
      </c>
      <c r="Y38" s="432">
        <v>0</v>
      </c>
      <c r="Z38" s="432">
        <v>0</v>
      </c>
      <c r="AA38" s="432">
        <v>984.8356409999999</v>
      </c>
      <c r="AB38" s="432">
        <v>0</v>
      </c>
      <c r="AC38" s="432">
        <v>3.0900000000000004E-2</v>
      </c>
      <c r="AD38" s="432">
        <v>0</v>
      </c>
      <c r="AE38" s="432">
        <v>1.92</v>
      </c>
      <c r="AF38" s="432">
        <v>0</v>
      </c>
      <c r="AG38" s="432">
        <v>0</v>
      </c>
      <c r="AH38" s="432">
        <v>0</v>
      </c>
      <c r="AI38" s="432">
        <v>0</v>
      </c>
      <c r="AJ38" s="432">
        <v>982.44474099999991</v>
      </c>
      <c r="AK38" s="432">
        <v>501.61408399999982</v>
      </c>
      <c r="AL38" s="432">
        <v>77.543847999999997</v>
      </c>
      <c r="AM38" s="432">
        <v>7.218593000000002</v>
      </c>
      <c r="AN38" s="432">
        <v>4.3638320000000004</v>
      </c>
      <c r="AO38" s="432">
        <v>52.128279000000006</v>
      </c>
      <c r="AP38" s="432">
        <v>4.859699</v>
      </c>
      <c r="AQ38" s="432">
        <v>212.10243999999997</v>
      </c>
      <c r="AR38" s="432">
        <v>0.51487899999999998</v>
      </c>
      <c r="AS38" s="432">
        <v>0</v>
      </c>
      <c r="AT38" s="432">
        <v>3.7036250000000002</v>
      </c>
      <c r="AU38" s="432">
        <v>2.218226</v>
      </c>
      <c r="AV38" s="432">
        <v>0</v>
      </c>
      <c r="AW38" s="432">
        <v>115.27503000000002</v>
      </c>
      <c r="AX38" s="432">
        <v>0</v>
      </c>
      <c r="AY38" s="432">
        <v>0</v>
      </c>
      <c r="AZ38" s="432">
        <v>0.90220600000000006</v>
      </c>
      <c r="BA38" s="432">
        <v>0</v>
      </c>
      <c r="BB38" s="432">
        <v>0</v>
      </c>
      <c r="BC38" s="432">
        <v>0.1</v>
      </c>
      <c r="BD38" s="432">
        <v>0.23</v>
      </c>
      <c r="BE38" s="432">
        <v>0.11</v>
      </c>
      <c r="BF38" s="432">
        <v>0</v>
      </c>
      <c r="BG38" s="432">
        <v>0</v>
      </c>
      <c r="BH38" s="432">
        <v>0</v>
      </c>
      <c r="BI38" s="432">
        <v>0</v>
      </c>
      <c r="BJ38" s="432">
        <v>0</v>
      </c>
      <c r="BK38" s="432">
        <v>0</v>
      </c>
      <c r="BL38" s="432">
        <v>0</v>
      </c>
      <c r="BM38" s="432">
        <v>0</v>
      </c>
      <c r="BN38" s="432">
        <v>0</v>
      </c>
      <c r="BO38" s="432">
        <v>0</v>
      </c>
      <c r="BP38" s="432">
        <v>0</v>
      </c>
      <c r="BQ38" s="432">
        <v>20.430900000000292</v>
      </c>
      <c r="BR38" s="432">
        <v>213.74019999999985</v>
      </c>
      <c r="BS38" s="432">
        <v>1216.6158409999998</v>
      </c>
      <c r="BT38" s="433">
        <v>1.5211256955053187</v>
      </c>
      <c r="BV38" s="412" t="str">
        <f t="shared" si="1"/>
        <v>2.9</v>
      </c>
      <c r="BW38" s="412" t="str">
        <f t="shared" si="2"/>
        <v>Đất phát triển hạ tầng cấp quốc gia, cấp tỉnh, cấp huyện, cấp xã</v>
      </c>
      <c r="BX38" s="412" t="str">
        <f t="shared" si="3"/>
        <v>DHT</v>
      </c>
      <c r="BY38" s="419">
        <f t="shared" si="4"/>
        <v>1002.8756410000002</v>
      </c>
      <c r="BZ38" s="419">
        <f t="shared" si="6"/>
        <v>1.2658205638173805</v>
      </c>
      <c r="CA38" s="419">
        <f t="shared" si="5"/>
        <v>1216.6158409999998</v>
      </c>
      <c r="CB38" s="419">
        <f t="shared" si="7"/>
        <v>1.5356015111386838</v>
      </c>
      <c r="CC38" s="427">
        <f t="shared" si="8"/>
        <v>213.74019999999962</v>
      </c>
    </row>
    <row r="39" spans="1:81" ht="24.75" customHeight="1">
      <c r="A39" s="428" t="s">
        <v>653</v>
      </c>
      <c r="B39" s="429" t="s">
        <v>69</v>
      </c>
      <c r="C39" s="430" t="s">
        <v>18</v>
      </c>
      <c r="D39" s="431">
        <v>517.14588399999991</v>
      </c>
      <c r="E39" s="432">
        <v>18.04</v>
      </c>
      <c r="F39" s="432">
        <v>0</v>
      </c>
      <c r="G39" s="432">
        <v>0</v>
      </c>
      <c r="H39" s="432">
        <v>0</v>
      </c>
      <c r="I39" s="432">
        <v>0</v>
      </c>
      <c r="J39" s="432">
        <v>0</v>
      </c>
      <c r="K39" s="432">
        <v>18.04</v>
      </c>
      <c r="L39" s="432">
        <v>0</v>
      </c>
      <c r="M39" s="432">
        <v>0</v>
      </c>
      <c r="N39" s="432">
        <v>0</v>
      </c>
      <c r="O39" s="432">
        <v>0</v>
      </c>
      <c r="P39" s="432">
        <v>0</v>
      </c>
      <c r="Q39" s="432">
        <v>0</v>
      </c>
      <c r="R39" s="432">
        <v>0</v>
      </c>
      <c r="S39" s="432">
        <v>0</v>
      </c>
      <c r="T39" s="432">
        <v>0</v>
      </c>
      <c r="U39" s="432">
        <v>0</v>
      </c>
      <c r="V39" s="432">
        <v>0</v>
      </c>
      <c r="W39" s="432">
        <v>0</v>
      </c>
      <c r="X39" s="432">
        <v>0</v>
      </c>
      <c r="Y39" s="432">
        <v>0</v>
      </c>
      <c r="Z39" s="432">
        <v>0</v>
      </c>
      <c r="AA39" s="432">
        <v>499.10588399999989</v>
      </c>
      <c r="AB39" s="432">
        <v>0</v>
      </c>
      <c r="AC39" s="432">
        <v>2.2400000000000003E-2</v>
      </c>
      <c r="AD39" s="432">
        <v>0</v>
      </c>
      <c r="AE39" s="432">
        <v>0.91</v>
      </c>
      <c r="AF39" s="432">
        <v>0</v>
      </c>
      <c r="AG39" s="432">
        <v>0</v>
      </c>
      <c r="AH39" s="432">
        <v>0</v>
      </c>
      <c r="AI39" s="432">
        <v>0</v>
      </c>
      <c r="AJ39" s="432">
        <v>497.91348399999993</v>
      </c>
      <c r="AK39" s="432">
        <v>497.4905839999999</v>
      </c>
      <c r="AL39" s="432">
        <v>0.1</v>
      </c>
      <c r="AM39" s="432">
        <v>0.15190000000000001</v>
      </c>
      <c r="AN39" s="432">
        <v>0</v>
      </c>
      <c r="AO39" s="432">
        <v>0</v>
      </c>
      <c r="AP39" s="432">
        <v>0</v>
      </c>
      <c r="AQ39" s="432">
        <v>0.17100000000000001</v>
      </c>
      <c r="AR39" s="432">
        <v>0</v>
      </c>
      <c r="AS39" s="432">
        <v>0</v>
      </c>
      <c r="AT39" s="432">
        <v>0</v>
      </c>
      <c r="AU39" s="432">
        <v>0</v>
      </c>
      <c r="AV39" s="432">
        <v>0</v>
      </c>
      <c r="AW39" s="432">
        <v>0</v>
      </c>
      <c r="AX39" s="432">
        <v>0</v>
      </c>
      <c r="AY39" s="432">
        <v>0</v>
      </c>
      <c r="AZ39" s="432">
        <v>0</v>
      </c>
      <c r="BA39" s="432">
        <v>0</v>
      </c>
      <c r="BB39" s="432">
        <v>0</v>
      </c>
      <c r="BC39" s="432">
        <v>0.1</v>
      </c>
      <c r="BD39" s="432">
        <v>0.15</v>
      </c>
      <c r="BE39" s="432">
        <v>0.01</v>
      </c>
      <c r="BF39" s="432">
        <v>0</v>
      </c>
      <c r="BG39" s="432">
        <v>0</v>
      </c>
      <c r="BH39" s="432">
        <v>0</v>
      </c>
      <c r="BI39" s="432">
        <v>0</v>
      </c>
      <c r="BJ39" s="432">
        <v>0</v>
      </c>
      <c r="BK39" s="432">
        <v>0</v>
      </c>
      <c r="BL39" s="432">
        <v>0</v>
      </c>
      <c r="BM39" s="432">
        <v>0</v>
      </c>
      <c r="BN39" s="432">
        <v>0</v>
      </c>
      <c r="BO39" s="432">
        <v>0</v>
      </c>
      <c r="BP39" s="432">
        <v>0</v>
      </c>
      <c r="BQ39" s="432">
        <v>19.6553</v>
      </c>
      <c r="BR39" s="432">
        <v>116.54599999999984</v>
      </c>
      <c r="BS39" s="438">
        <v>633.69188399999973</v>
      </c>
      <c r="BT39" s="433">
        <v>0.79207769034236697</v>
      </c>
      <c r="BV39" s="412" t="str">
        <f t="shared" si="1"/>
        <v>-</v>
      </c>
      <c r="BW39" s="412" t="str">
        <f t="shared" si="2"/>
        <v>Đất giao thông</v>
      </c>
      <c r="BX39" s="412" t="str">
        <f t="shared" si="3"/>
        <v>DGT</v>
      </c>
      <c r="BY39" s="419">
        <f t="shared" si="4"/>
        <v>517.14588399999991</v>
      </c>
      <c r="BZ39" s="419">
        <f t="shared" si="6"/>
        <v>0.65273685759081823</v>
      </c>
      <c r="CA39" s="419">
        <f t="shared" si="5"/>
        <v>633.69188399999973</v>
      </c>
      <c r="CB39" s="419">
        <f t="shared" si="7"/>
        <v>0.79984016472026132</v>
      </c>
      <c r="CC39" s="427">
        <f t="shared" si="8"/>
        <v>116.54599999999982</v>
      </c>
    </row>
    <row r="40" spans="1:81" ht="24.75" customHeight="1">
      <c r="A40" s="428" t="s">
        <v>653</v>
      </c>
      <c r="B40" s="429" t="s">
        <v>183</v>
      </c>
      <c r="C40" s="430" t="s">
        <v>19</v>
      </c>
      <c r="D40" s="431">
        <v>81.090248000000003</v>
      </c>
      <c r="E40" s="432">
        <v>0</v>
      </c>
      <c r="F40" s="432">
        <v>0</v>
      </c>
      <c r="G40" s="432">
        <v>0</v>
      </c>
      <c r="H40" s="432">
        <v>0</v>
      </c>
      <c r="I40" s="432">
        <v>0</v>
      </c>
      <c r="J40" s="432">
        <v>0</v>
      </c>
      <c r="K40" s="432">
        <v>0</v>
      </c>
      <c r="L40" s="432">
        <v>0</v>
      </c>
      <c r="M40" s="432">
        <v>0</v>
      </c>
      <c r="N40" s="432">
        <v>0</v>
      </c>
      <c r="O40" s="432">
        <v>0</v>
      </c>
      <c r="P40" s="432">
        <v>0</v>
      </c>
      <c r="Q40" s="432">
        <v>0</v>
      </c>
      <c r="R40" s="432">
        <v>0</v>
      </c>
      <c r="S40" s="432">
        <v>0</v>
      </c>
      <c r="T40" s="432">
        <v>0</v>
      </c>
      <c r="U40" s="432">
        <v>0</v>
      </c>
      <c r="V40" s="432">
        <v>0</v>
      </c>
      <c r="W40" s="432">
        <v>0</v>
      </c>
      <c r="X40" s="432">
        <v>0</v>
      </c>
      <c r="Y40" s="432">
        <v>0</v>
      </c>
      <c r="Z40" s="432">
        <v>0</v>
      </c>
      <c r="AA40" s="432">
        <v>81.090248000000003</v>
      </c>
      <c r="AB40" s="432">
        <v>0</v>
      </c>
      <c r="AC40" s="432">
        <v>4.4999999999999997E-3</v>
      </c>
      <c r="AD40" s="432">
        <v>0</v>
      </c>
      <c r="AE40" s="432">
        <v>0.31</v>
      </c>
      <c r="AF40" s="432">
        <v>0</v>
      </c>
      <c r="AG40" s="432">
        <v>0</v>
      </c>
      <c r="AH40" s="432">
        <v>0</v>
      </c>
      <c r="AI40" s="432">
        <v>0</v>
      </c>
      <c r="AJ40" s="432">
        <v>80.625748000000002</v>
      </c>
      <c r="AK40" s="432">
        <v>3.1748999999999996</v>
      </c>
      <c r="AL40" s="432">
        <v>77.440848000000003</v>
      </c>
      <c r="AM40" s="432">
        <v>0</v>
      </c>
      <c r="AN40" s="432">
        <v>0</v>
      </c>
      <c r="AO40" s="432">
        <v>0</v>
      </c>
      <c r="AP40" s="432">
        <v>0</v>
      </c>
      <c r="AQ40" s="432">
        <v>0.01</v>
      </c>
      <c r="AR40" s="432">
        <v>0</v>
      </c>
      <c r="AS40" s="432">
        <v>0</v>
      </c>
      <c r="AT40" s="432">
        <v>0</v>
      </c>
      <c r="AU40" s="432">
        <v>0</v>
      </c>
      <c r="AV40" s="432">
        <v>0</v>
      </c>
      <c r="AW40" s="432">
        <v>0</v>
      </c>
      <c r="AX40" s="432">
        <v>0</v>
      </c>
      <c r="AY40" s="432">
        <v>0</v>
      </c>
      <c r="AZ40" s="432">
        <v>0</v>
      </c>
      <c r="BA40" s="432">
        <v>0</v>
      </c>
      <c r="BB40" s="432">
        <v>0</v>
      </c>
      <c r="BC40" s="432">
        <v>0</v>
      </c>
      <c r="BD40" s="432">
        <v>0.05</v>
      </c>
      <c r="BE40" s="432">
        <v>0.1</v>
      </c>
      <c r="BF40" s="432">
        <v>0</v>
      </c>
      <c r="BG40" s="432">
        <v>0</v>
      </c>
      <c r="BH40" s="432">
        <v>0</v>
      </c>
      <c r="BI40" s="432">
        <v>0</v>
      </c>
      <c r="BJ40" s="432">
        <v>0</v>
      </c>
      <c r="BK40" s="432">
        <v>0</v>
      </c>
      <c r="BL40" s="432">
        <v>0</v>
      </c>
      <c r="BM40" s="432">
        <v>0</v>
      </c>
      <c r="BN40" s="432">
        <v>0</v>
      </c>
      <c r="BO40" s="432">
        <v>0</v>
      </c>
      <c r="BP40" s="432">
        <v>0</v>
      </c>
      <c r="BQ40" s="432">
        <v>3.6493999999999995</v>
      </c>
      <c r="BR40" s="432">
        <v>8.1306000000000012</v>
      </c>
      <c r="BS40" s="438">
        <v>89.220848000000004</v>
      </c>
      <c r="BT40" s="433">
        <v>0.1062396830838441</v>
      </c>
      <c r="BV40" s="412" t="str">
        <f t="shared" si="1"/>
        <v>-</v>
      </c>
      <c r="BW40" s="412" t="str">
        <f t="shared" si="2"/>
        <v>Đất thủy lợi</v>
      </c>
      <c r="BX40" s="412" t="str">
        <f t="shared" si="3"/>
        <v>DTL</v>
      </c>
      <c r="BY40" s="419">
        <f t="shared" si="4"/>
        <v>81.090248000000003</v>
      </c>
      <c r="BZ40" s="419">
        <f t="shared" si="6"/>
        <v>0.10235137762554471</v>
      </c>
      <c r="CA40" s="419">
        <f t="shared" si="5"/>
        <v>89.220848000000004</v>
      </c>
      <c r="CB40" s="419">
        <f t="shared" si="7"/>
        <v>0.11261374741040778</v>
      </c>
      <c r="CC40" s="427">
        <f t="shared" si="8"/>
        <v>8.1306000000000012</v>
      </c>
    </row>
    <row r="41" spans="1:81" ht="24.75" customHeight="1">
      <c r="A41" s="428" t="s">
        <v>653</v>
      </c>
      <c r="B41" s="429" t="s">
        <v>75</v>
      </c>
      <c r="C41" s="430" t="s">
        <v>20</v>
      </c>
      <c r="D41" s="431">
        <v>7.1376930000000014</v>
      </c>
      <c r="E41" s="432">
        <v>0</v>
      </c>
      <c r="F41" s="432">
        <v>0</v>
      </c>
      <c r="G41" s="432">
        <v>0</v>
      </c>
      <c r="H41" s="432">
        <v>0</v>
      </c>
      <c r="I41" s="432">
        <v>0</v>
      </c>
      <c r="J41" s="432">
        <v>0</v>
      </c>
      <c r="K41" s="432">
        <v>0</v>
      </c>
      <c r="L41" s="432">
        <v>0</v>
      </c>
      <c r="M41" s="432">
        <v>0</v>
      </c>
      <c r="N41" s="432">
        <v>0</v>
      </c>
      <c r="O41" s="432">
        <v>0</v>
      </c>
      <c r="P41" s="432">
        <v>0</v>
      </c>
      <c r="Q41" s="432">
        <v>0</v>
      </c>
      <c r="R41" s="432">
        <v>0</v>
      </c>
      <c r="S41" s="432">
        <v>0</v>
      </c>
      <c r="T41" s="432">
        <v>0</v>
      </c>
      <c r="U41" s="432">
        <v>0</v>
      </c>
      <c r="V41" s="432">
        <v>0</v>
      </c>
      <c r="W41" s="432">
        <v>0</v>
      </c>
      <c r="X41" s="432">
        <v>0</v>
      </c>
      <c r="Y41" s="432">
        <v>0</v>
      </c>
      <c r="Z41" s="432">
        <v>0</v>
      </c>
      <c r="AA41" s="432">
        <v>7.1376930000000014</v>
      </c>
      <c r="AB41" s="432">
        <v>0</v>
      </c>
      <c r="AC41" s="432">
        <v>0</v>
      </c>
      <c r="AD41" s="432">
        <v>0</v>
      </c>
      <c r="AE41" s="432">
        <v>0</v>
      </c>
      <c r="AF41" s="432">
        <v>0</v>
      </c>
      <c r="AG41" s="432">
        <v>0</v>
      </c>
      <c r="AH41" s="432">
        <v>0</v>
      </c>
      <c r="AI41" s="432">
        <v>0</v>
      </c>
      <c r="AJ41" s="432">
        <v>7.1376930000000014</v>
      </c>
      <c r="AK41" s="432">
        <v>0</v>
      </c>
      <c r="AL41" s="432">
        <v>0</v>
      </c>
      <c r="AM41" s="438">
        <v>7.0666930000000017</v>
      </c>
      <c r="AN41" s="432">
        <v>0</v>
      </c>
      <c r="AO41" s="432">
        <v>0.06</v>
      </c>
      <c r="AP41" s="432">
        <v>0</v>
      </c>
      <c r="AQ41" s="432">
        <v>1.0999999999999999E-2</v>
      </c>
      <c r="AR41" s="432">
        <v>0</v>
      </c>
      <c r="AS41" s="432">
        <v>0</v>
      </c>
      <c r="AT41" s="432">
        <v>0</v>
      </c>
      <c r="AU41" s="432">
        <v>0</v>
      </c>
      <c r="AV41" s="432">
        <v>0</v>
      </c>
      <c r="AW41" s="432">
        <v>0</v>
      </c>
      <c r="AX41" s="432">
        <v>0</v>
      </c>
      <c r="AY41" s="432">
        <v>0</v>
      </c>
      <c r="AZ41" s="432">
        <v>0</v>
      </c>
      <c r="BA41" s="432">
        <v>0</v>
      </c>
      <c r="BB41" s="432">
        <v>0</v>
      </c>
      <c r="BC41" s="432">
        <v>0</v>
      </c>
      <c r="BD41" s="432">
        <v>0</v>
      </c>
      <c r="BE41" s="432">
        <v>0</v>
      </c>
      <c r="BF41" s="432">
        <v>0</v>
      </c>
      <c r="BG41" s="432">
        <v>0</v>
      </c>
      <c r="BH41" s="432">
        <v>0</v>
      </c>
      <c r="BI41" s="432">
        <v>0</v>
      </c>
      <c r="BJ41" s="432">
        <v>0</v>
      </c>
      <c r="BK41" s="432">
        <v>0</v>
      </c>
      <c r="BL41" s="432">
        <v>0</v>
      </c>
      <c r="BM41" s="432">
        <v>0</v>
      </c>
      <c r="BN41" s="432">
        <v>0</v>
      </c>
      <c r="BO41" s="432">
        <v>0</v>
      </c>
      <c r="BP41" s="432">
        <v>0</v>
      </c>
      <c r="BQ41" s="432">
        <v>7.0999999999999994E-2</v>
      </c>
      <c r="BR41" s="432">
        <v>0.56520000000000059</v>
      </c>
      <c r="BS41" s="438">
        <v>7.7028930000000022</v>
      </c>
      <c r="BT41" s="433">
        <v>9.7351437873074501E-3</v>
      </c>
      <c r="BV41" s="412" t="str">
        <f t="shared" si="1"/>
        <v>-</v>
      </c>
      <c r="BW41" s="412" t="str">
        <f t="shared" si="2"/>
        <v>Đất xây dựng cơ sở văn hóa</v>
      </c>
      <c r="BX41" s="412" t="str">
        <f t="shared" si="3"/>
        <v>DVH</v>
      </c>
      <c r="BY41" s="419">
        <f t="shared" si="4"/>
        <v>7.1376930000000014</v>
      </c>
      <c r="BZ41" s="419">
        <f t="shared" si="6"/>
        <v>9.0091315495570718E-3</v>
      </c>
      <c r="CA41" s="419">
        <f t="shared" si="5"/>
        <v>7.7028930000000022</v>
      </c>
      <c r="CB41" s="419">
        <f t="shared" si="7"/>
        <v>9.7225218777499019E-3</v>
      </c>
      <c r="CC41" s="427">
        <f t="shared" si="8"/>
        <v>0.56520000000000081</v>
      </c>
    </row>
    <row r="42" spans="1:81" ht="24.75" customHeight="1">
      <c r="A42" s="428" t="s">
        <v>653</v>
      </c>
      <c r="B42" s="429" t="s">
        <v>654</v>
      </c>
      <c r="C42" s="430" t="s">
        <v>21</v>
      </c>
      <c r="D42" s="431">
        <v>4.3878320000000004</v>
      </c>
      <c r="E42" s="432">
        <v>0</v>
      </c>
      <c r="F42" s="432">
        <v>0</v>
      </c>
      <c r="G42" s="432">
        <v>0</v>
      </c>
      <c r="H42" s="432">
        <v>0</v>
      </c>
      <c r="I42" s="432">
        <v>0</v>
      </c>
      <c r="J42" s="432">
        <v>0</v>
      </c>
      <c r="K42" s="432">
        <v>0</v>
      </c>
      <c r="L42" s="432">
        <v>0</v>
      </c>
      <c r="M42" s="432">
        <v>0</v>
      </c>
      <c r="N42" s="432">
        <v>0</v>
      </c>
      <c r="O42" s="432">
        <v>0</v>
      </c>
      <c r="P42" s="432">
        <v>0</v>
      </c>
      <c r="Q42" s="432">
        <v>0</v>
      </c>
      <c r="R42" s="432">
        <v>0</v>
      </c>
      <c r="S42" s="432">
        <v>0</v>
      </c>
      <c r="T42" s="432">
        <v>0</v>
      </c>
      <c r="U42" s="432">
        <v>0</v>
      </c>
      <c r="V42" s="432">
        <v>0</v>
      </c>
      <c r="W42" s="432">
        <v>0</v>
      </c>
      <c r="X42" s="432">
        <v>0</v>
      </c>
      <c r="Y42" s="432">
        <v>0</v>
      </c>
      <c r="Z42" s="432">
        <v>0</v>
      </c>
      <c r="AA42" s="432">
        <v>4.3878319999999995</v>
      </c>
      <c r="AB42" s="432">
        <v>0</v>
      </c>
      <c r="AC42" s="432">
        <v>4.0000000000000001E-3</v>
      </c>
      <c r="AD42" s="432">
        <v>0</v>
      </c>
      <c r="AE42" s="432">
        <v>0</v>
      </c>
      <c r="AF42" s="432">
        <v>0</v>
      </c>
      <c r="AG42" s="432">
        <v>0</v>
      </c>
      <c r="AH42" s="432">
        <v>0</v>
      </c>
      <c r="AI42" s="432">
        <v>0</v>
      </c>
      <c r="AJ42" s="432">
        <v>4.383832</v>
      </c>
      <c r="AK42" s="432">
        <v>0.02</v>
      </c>
      <c r="AL42" s="432">
        <v>0</v>
      </c>
      <c r="AM42" s="432">
        <v>0</v>
      </c>
      <c r="AN42" s="432">
        <v>4.3638320000000004</v>
      </c>
      <c r="AO42" s="432">
        <v>0</v>
      </c>
      <c r="AP42" s="432">
        <v>0</v>
      </c>
      <c r="AQ42" s="432">
        <v>0</v>
      </c>
      <c r="AR42" s="432">
        <v>0</v>
      </c>
      <c r="AS42" s="432">
        <v>0</v>
      </c>
      <c r="AT42" s="432">
        <v>0</v>
      </c>
      <c r="AU42" s="432">
        <v>0</v>
      </c>
      <c r="AV42" s="432">
        <v>0</v>
      </c>
      <c r="AW42" s="432">
        <v>0</v>
      </c>
      <c r="AX42" s="432">
        <v>0</v>
      </c>
      <c r="AY42" s="432">
        <v>0</v>
      </c>
      <c r="AZ42" s="432">
        <v>0</v>
      </c>
      <c r="BA42" s="432">
        <v>0</v>
      </c>
      <c r="BB42" s="432">
        <v>0</v>
      </c>
      <c r="BC42" s="432">
        <v>0</v>
      </c>
      <c r="BD42" s="432">
        <v>0</v>
      </c>
      <c r="BE42" s="432">
        <v>0</v>
      </c>
      <c r="BF42" s="432">
        <v>0</v>
      </c>
      <c r="BG42" s="432">
        <v>0</v>
      </c>
      <c r="BH42" s="432">
        <v>0</v>
      </c>
      <c r="BI42" s="432">
        <v>0</v>
      </c>
      <c r="BJ42" s="432">
        <v>0</v>
      </c>
      <c r="BK42" s="432">
        <v>0</v>
      </c>
      <c r="BL42" s="432">
        <v>0</v>
      </c>
      <c r="BM42" s="432">
        <v>0</v>
      </c>
      <c r="BN42" s="432">
        <v>0</v>
      </c>
      <c r="BO42" s="432">
        <v>0</v>
      </c>
      <c r="BP42" s="432">
        <v>0</v>
      </c>
      <c r="BQ42" s="432">
        <v>2.4E-2</v>
      </c>
      <c r="BR42" s="432">
        <v>1.6000000000000035E-2</v>
      </c>
      <c r="BS42" s="438">
        <v>4.4038320000000004</v>
      </c>
      <c r="BT42" s="433">
        <v>5.5584769210652524E-3</v>
      </c>
      <c r="BV42" s="412" t="str">
        <f t="shared" si="1"/>
        <v>-</v>
      </c>
      <c r="BW42" s="412" t="str">
        <f t="shared" si="2"/>
        <v>Đất xây dựng cơ sở y tế</v>
      </c>
      <c r="BX42" s="412" t="str">
        <f t="shared" si="3"/>
        <v>DYT</v>
      </c>
      <c r="BY42" s="419">
        <f t="shared" si="4"/>
        <v>4.3878320000000004</v>
      </c>
      <c r="BZ42" s="419">
        <f t="shared" si="6"/>
        <v>5.538281865773171E-3</v>
      </c>
      <c r="CA42" s="419">
        <f t="shared" si="5"/>
        <v>4.4038320000000004</v>
      </c>
      <c r="CB42" s="419">
        <f t="shared" si="7"/>
        <v>5.5584769210652533E-3</v>
      </c>
      <c r="CC42" s="427">
        <f t="shared" si="8"/>
        <v>1.6000000000000014E-2</v>
      </c>
    </row>
    <row r="43" spans="1:81" ht="24.75" customHeight="1">
      <c r="A43" s="428" t="s">
        <v>653</v>
      </c>
      <c r="B43" s="429" t="s">
        <v>655</v>
      </c>
      <c r="C43" s="430" t="s">
        <v>22</v>
      </c>
      <c r="D43" s="431">
        <v>52.384579000000002</v>
      </c>
      <c r="E43" s="432">
        <v>0</v>
      </c>
      <c r="F43" s="432">
        <v>0</v>
      </c>
      <c r="G43" s="432">
        <v>0</v>
      </c>
      <c r="H43" s="432">
        <v>0</v>
      </c>
      <c r="I43" s="432">
        <v>0</v>
      </c>
      <c r="J43" s="432">
        <v>0</v>
      </c>
      <c r="K43" s="432">
        <v>0</v>
      </c>
      <c r="L43" s="432">
        <v>0</v>
      </c>
      <c r="M43" s="432">
        <v>0</v>
      </c>
      <c r="N43" s="432">
        <v>0</v>
      </c>
      <c r="O43" s="432">
        <v>0</v>
      </c>
      <c r="P43" s="432">
        <v>0</v>
      </c>
      <c r="Q43" s="432">
        <v>0</v>
      </c>
      <c r="R43" s="432">
        <v>0</v>
      </c>
      <c r="S43" s="432">
        <v>0</v>
      </c>
      <c r="T43" s="432">
        <v>0</v>
      </c>
      <c r="U43" s="432">
        <v>0</v>
      </c>
      <c r="V43" s="432">
        <v>0</v>
      </c>
      <c r="W43" s="432">
        <v>0</v>
      </c>
      <c r="X43" s="432">
        <v>0</v>
      </c>
      <c r="Y43" s="432">
        <v>0</v>
      </c>
      <c r="Z43" s="432">
        <v>0</v>
      </c>
      <c r="AA43" s="432">
        <v>52.384579000000009</v>
      </c>
      <c r="AB43" s="432">
        <v>0</v>
      </c>
      <c r="AC43" s="432">
        <v>0</v>
      </c>
      <c r="AD43" s="432">
        <v>0</v>
      </c>
      <c r="AE43" s="432">
        <v>0</v>
      </c>
      <c r="AF43" s="432">
        <v>0</v>
      </c>
      <c r="AG43" s="432">
        <v>0</v>
      </c>
      <c r="AH43" s="432">
        <v>0</v>
      </c>
      <c r="AI43" s="432">
        <v>0</v>
      </c>
      <c r="AJ43" s="432">
        <v>52.384579000000009</v>
      </c>
      <c r="AK43" s="432">
        <v>0.30530000000000002</v>
      </c>
      <c r="AL43" s="432">
        <v>0</v>
      </c>
      <c r="AM43" s="432">
        <v>0</v>
      </c>
      <c r="AN43" s="432">
        <v>0</v>
      </c>
      <c r="AO43" s="432">
        <v>52.068279000000004</v>
      </c>
      <c r="AP43" s="432">
        <v>0</v>
      </c>
      <c r="AQ43" s="432">
        <v>1.0999999999999999E-2</v>
      </c>
      <c r="AR43" s="432">
        <v>0</v>
      </c>
      <c r="AS43" s="432">
        <v>0</v>
      </c>
      <c r="AT43" s="432">
        <v>0</v>
      </c>
      <c r="AU43" s="432">
        <v>0</v>
      </c>
      <c r="AV43" s="432">
        <v>0</v>
      </c>
      <c r="AW43" s="432">
        <v>0</v>
      </c>
      <c r="AX43" s="432">
        <v>0</v>
      </c>
      <c r="AY43" s="432">
        <v>0</v>
      </c>
      <c r="AZ43" s="432">
        <v>0</v>
      </c>
      <c r="BA43" s="432">
        <v>0</v>
      </c>
      <c r="BB43" s="432">
        <v>0</v>
      </c>
      <c r="BC43" s="432">
        <v>0</v>
      </c>
      <c r="BD43" s="432">
        <v>0</v>
      </c>
      <c r="BE43" s="432">
        <v>0</v>
      </c>
      <c r="BF43" s="432">
        <v>0</v>
      </c>
      <c r="BG43" s="432">
        <v>0</v>
      </c>
      <c r="BH43" s="432">
        <v>0</v>
      </c>
      <c r="BI43" s="432">
        <v>0</v>
      </c>
      <c r="BJ43" s="432">
        <v>0</v>
      </c>
      <c r="BK43" s="432">
        <v>0</v>
      </c>
      <c r="BL43" s="432">
        <v>0</v>
      </c>
      <c r="BM43" s="432">
        <v>0</v>
      </c>
      <c r="BN43" s="432">
        <v>0</v>
      </c>
      <c r="BO43" s="432">
        <v>0</v>
      </c>
      <c r="BP43" s="432">
        <v>0</v>
      </c>
      <c r="BQ43" s="432">
        <v>0.31630000000000003</v>
      </c>
      <c r="BR43" s="432">
        <v>4.3699999999999406E-2</v>
      </c>
      <c r="BS43" s="438">
        <v>52.428279000000003</v>
      </c>
      <c r="BT43" s="433">
        <v>6.6187121489166861E-2</v>
      </c>
      <c r="BV43" s="412" t="str">
        <f t="shared" si="1"/>
        <v>-</v>
      </c>
      <c r="BW43" s="412" t="str">
        <f t="shared" si="2"/>
        <v>Đất xây dựng cơ sở giáo dục và đào tạo</v>
      </c>
      <c r="BX43" s="412" t="str">
        <f t="shared" si="3"/>
        <v>DGD</v>
      </c>
      <c r="BY43" s="419">
        <f t="shared" si="4"/>
        <v>52.384579000000002</v>
      </c>
      <c r="BZ43" s="419">
        <f t="shared" si="6"/>
        <v>6.6119341834842818E-2</v>
      </c>
      <c r="CA43" s="419">
        <f t="shared" si="5"/>
        <v>52.428279000000003</v>
      </c>
      <c r="CB43" s="419">
        <f t="shared" si="7"/>
        <v>6.6174499579609317E-2</v>
      </c>
      <c r="CC43" s="427">
        <f t="shared" si="8"/>
        <v>4.3700000000001182E-2</v>
      </c>
    </row>
    <row r="44" spans="1:81" ht="24.75" customHeight="1">
      <c r="A44" s="428" t="s">
        <v>653</v>
      </c>
      <c r="B44" s="429" t="s">
        <v>656</v>
      </c>
      <c r="C44" s="430" t="s">
        <v>23</v>
      </c>
      <c r="D44" s="431">
        <v>4.859699</v>
      </c>
      <c r="E44" s="432">
        <v>0</v>
      </c>
      <c r="F44" s="432">
        <v>0</v>
      </c>
      <c r="G44" s="432">
        <v>0</v>
      </c>
      <c r="H44" s="432">
        <v>0</v>
      </c>
      <c r="I44" s="432">
        <v>0</v>
      </c>
      <c r="J44" s="432">
        <v>0</v>
      </c>
      <c r="K44" s="432">
        <v>0</v>
      </c>
      <c r="L44" s="432">
        <v>0</v>
      </c>
      <c r="M44" s="432">
        <v>0</v>
      </c>
      <c r="N44" s="432">
        <v>0</v>
      </c>
      <c r="O44" s="432">
        <v>0</v>
      </c>
      <c r="P44" s="432">
        <v>0</v>
      </c>
      <c r="Q44" s="432">
        <v>0</v>
      </c>
      <c r="R44" s="432">
        <v>0</v>
      </c>
      <c r="S44" s="432">
        <v>0</v>
      </c>
      <c r="T44" s="432">
        <v>0</v>
      </c>
      <c r="U44" s="432">
        <v>0</v>
      </c>
      <c r="V44" s="432">
        <v>0</v>
      </c>
      <c r="W44" s="432">
        <v>0</v>
      </c>
      <c r="X44" s="432">
        <v>0</v>
      </c>
      <c r="Y44" s="432">
        <v>0</v>
      </c>
      <c r="Z44" s="432">
        <v>0</v>
      </c>
      <c r="AA44" s="432">
        <v>4.859699</v>
      </c>
      <c r="AB44" s="432">
        <v>0</v>
      </c>
      <c r="AC44" s="432">
        <v>0</v>
      </c>
      <c r="AD44" s="432">
        <v>0</v>
      </c>
      <c r="AE44" s="432">
        <v>0</v>
      </c>
      <c r="AF44" s="432">
        <v>0</v>
      </c>
      <c r="AG44" s="432">
        <v>0</v>
      </c>
      <c r="AH44" s="432">
        <v>0</v>
      </c>
      <c r="AI44" s="432">
        <v>0</v>
      </c>
      <c r="AJ44" s="432">
        <v>4.859699</v>
      </c>
      <c r="AK44" s="432">
        <v>0</v>
      </c>
      <c r="AL44" s="432">
        <v>0</v>
      </c>
      <c r="AM44" s="432">
        <v>0</v>
      </c>
      <c r="AN44" s="432">
        <v>0</v>
      </c>
      <c r="AO44" s="432">
        <v>0</v>
      </c>
      <c r="AP44" s="432">
        <v>4.859699</v>
      </c>
      <c r="AQ44" s="432">
        <v>0</v>
      </c>
      <c r="AR44" s="432">
        <v>0</v>
      </c>
      <c r="AS44" s="432">
        <v>0</v>
      </c>
      <c r="AT44" s="432">
        <v>0</v>
      </c>
      <c r="AU44" s="432">
        <v>0</v>
      </c>
      <c r="AV44" s="432">
        <v>0</v>
      </c>
      <c r="AW44" s="432">
        <v>0</v>
      </c>
      <c r="AX44" s="432">
        <v>0</v>
      </c>
      <c r="AY44" s="432">
        <v>0</v>
      </c>
      <c r="AZ44" s="432">
        <v>0</v>
      </c>
      <c r="BA44" s="432">
        <v>0</v>
      </c>
      <c r="BB44" s="432">
        <v>0</v>
      </c>
      <c r="BC44" s="432">
        <v>0</v>
      </c>
      <c r="BD44" s="432">
        <v>0</v>
      </c>
      <c r="BE44" s="432">
        <v>0</v>
      </c>
      <c r="BF44" s="432">
        <v>0</v>
      </c>
      <c r="BG44" s="432">
        <v>0</v>
      </c>
      <c r="BH44" s="432">
        <v>0</v>
      </c>
      <c r="BI44" s="432">
        <v>0</v>
      </c>
      <c r="BJ44" s="432">
        <v>0</v>
      </c>
      <c r="BK44" s="432">
        <v>0</v>
      </c>
      <c r="BL44" s="432">
        <v>0</v>
      </c>
      <c r="BM44" s="432">
        <v>0</v>
      </c>
      <c r="BN44" s="432">
        <v>0</v>
      </c>
      <c r="BO44" s="432">
        <v>0</v>
      </c>
      <c r="BP44" s="432">
        <v>0</v>
      </c>
      <c r="BQ44" s="432">
        <v>0</v>
      </c>
      <c r="BR44" s="432">
        <v>0</v>
      </c>
      <c r="BS44" s="438">
        <v>4.859699</v>
      </c>
      <c r="BT44" s="433">
        <v>6.133868125492499E-3</v>
      </c>
      <c r="BV44" s="412" t="str">
        <f t="shared" si="1"/>
        <v>-</v>
      </c>
      <c r="BW44" s="412" t="str">
        <f t="shared" si="2"/>
        <v>Đất xây dựng cơ sở thể dục thể thao</v>
      </c>
      <c r="BX44" s="412" t="str">
        <f t="shared" si="3"/>
        <v>DTT</v>
      </c>
      <c r="BY44" s="419">
        <f t="shared" si="4"/>
        <v>4.859699</v>
      </c>
      <c r="BZ44" s="419">
        <f t="shared" si="6"/>
        <v>6.1338681254925007E-3</v>
      </c>
      <c r="CA44" s="419">
        <f t="shared" si="5"/>
        <v>4.859699</v>
      </c>
      <c r="CB44" s="419">
        <f t="shared" si="7"/>
        <v>6.1338681254925007E-3</v>
      </c>
      <c r="CC44" s="427">
        <f t="shared" si="8"/>
        <v>0</v>
      </c>
    </row>
    <row r="45" spans="1:81" ht="24.75" customHeight="1">
      <c r="A45" s="428" t="s">
        <v>653</v>
      </c>
      <c r="B45" s="429" t="s">
        <v>163</v>
      </c>
      <c r="C45" s="430" t="s">
        <v>24</v>
      </c>
      <c r="D45" s="431">
        <v>212.02043999999998</v>
      </c>
      <c r="E45" s="432">
        <v>0</v>
      </c>
      <c r="F45" s="432">
        <v>0</v>
      </c>
      <c r="G45" s="432">
        <v>0</v>
      </c>
      <c r="H45" s="432">
        <v>0</v>
      </c>
      <c r="I45" s="432">
        <v>0</v>
      </c>
      <c r="J45" s="432">
        <v>0</v>
      </c>
      <c r="K45" s="432">
        <v>0</v>
      </c>
      <c r="L45" s="432">
        <v>0</v>
      </c>
      <c r="M45" s="432">
        <v>0</v>
      </c>
      <c r="N45" s="432">
        <v>0</v>
      </c>
      <c r="O45" s="432">
        <v>0</v>
      </c>
      <c r="P45" s="432">
        <v>0</v>
      </c>
      <c r="Q45" s="432">
        <v>0</v>
      </c>
      <c r="R45" s="432">
        <v>0</v>
      </c>
      <c r="S45" s="432">
        <v>0</v>
      </c>
      <c r="T45" s="432">
        <v>0</v>
      </c>
      <c r="U45" s="432">
        <v>0</v>
      </c>
      <c r="V45" s="432">
        <v>0</v>
      </c>
      <c r="W45" s="432">
        <v>0</v>
      </c>
      <c r="X45" s="432">
        <v>0</v>
      </c>
      <c r="Y45" s="432">
        <v>0</v>
      </c>
      <c r="Z45" s="432">
        <v>0</v>
      </c>
      <c r="AA45" s="432">
        <v>212.02043999999998</v>
      </c>
      <c r="AB45" s="432">
        <v>0</v>
      </c>
      <c r="AC45" s="432">
        <v>0</v>
      </c>
      <c r="AD45" s="432">
        <v>0</v>
      </c>
      <c r="AE45" s="432">
        <v>0</v>
      </c>
      <c r="AF45" s="432">
        <v>0</v>
      </c>
      <c r="AG45" s="432">
        <v>0</v>
      </c>
      <c r="AH45" s="432">
        <v>0</v>
      </c>
      <c r="AI45" s="432">
        <v>0</v>
      </c>
      <c r="AJ45" s="432">
        <v>211.99043999999998</v>
      </c>
      <c r="AK45" s="432">
        <v>9.0999999999999998E-2</v>
      </c>
      <c r="AL45" s="432">
        <v>0</v>
      </c>
      <c r="AM45" s="432">
        <v>0</v>
      </c>
      <c r="AN45" s="432">
        <v>0</v>
      </c>
      <c r="AO45" s="432">
        <v>0</v>
      </c>
      <c r="AP45" s="432">
        <v>0</v>
      </c>
      <c r="AQ45" s="432">
        <v>211.89943999999997</v>
      </c>
      <c r="AR45" s="432">
        <v>0</v>
      </c>
      <c r="AS45" s="432">
        <v>0</v>
      </c>
      <c r="AT45" s="432">
        <v>0</v>
      </c>
      <c r="AU45" s="432">
        <v>0</v>
      </c>
      <c r="AV45" s="432">
        <v>0</v>
      </c>
      <c r="AW45" s="432">
        <v>0</v>
      </c>
      <c r="AX45" s="432">
        <v>0</v>
      </c>
      <c r="AY45" s="432">
        <v>0</v>
      </c>
      <c r="AZ45" s="432">
        <v>0</v>
      </c>
      <c r="BA45" s="432">
        <v>0</v>
      </c>
      <c r="BB45" s="432">
        <v>0</v>
      </c>
      <c r="BC45" s="432">
        <v>0</v>
      </c>
      <c r="BD45" s="432">
        <v>0.03</v>
      </c>
      <c r="BE45" s="432">
        <v>0</v>
      </c>
      <c r="BF45" s="432">
        <v>0</v>
      </c>
      <c r="BG45" s="432">
        <v>0</v>
      </c>
      <c r="BH45" s="432">
        <v>0</v>
      </c>
      <c r="BI45" s="432">
        <v>0</v>
      </c>
      <c r="BJ45" s="432">
        <v>0</v>
      </c>
      <c r="BK45" s="432">
        <v>0</v>
      </c>
      <c r="BL45" s="432">
        <v>0</v>
      </c>
      <c r="BM45" s="432">
        <v>0</v>
      </c>
      <c r="BN45" s="432">
        <v>0</v>
      </c>
      <c r="BO45" s="432">
        <v>0</v>
      </c>
      <c r="BP45" s="432">
        <v>0</v>
      </c>
      <c r="BQ45" s="432">
        <v>0.121</v>
      </c>
      <c r="BR45" s="432">
        <v>89.634</v>
      </c>
      <c r="BS45" s="438">
        <v>301.65443999999997</v>
      </c>
      <c r="BT45" s="433">
        <v>0.38038098518337188</v>
      </c>
      <c r="BV45" s="412" t="str">
        <f t="shared" si="1"/>
        <v>-</v>
      </c>
      <c r="BW45" s="412" t="str">
        <f t="shared" si="2"/>
        <v>Đất công trình năng lượng</v>
      </c>
      <c r="BX45" s="412" t="str">
        <f t="shared" si="3"/>
        <v>DNL</v>
      </c>
      <c r="BY45" s="419">
        <f t="shared" si="4"/>
        <v>212.02043999999998</v>
      </c>
      <c r="BZ45" s="419">
        <f t="shared" si="6"/>
        <v>0.2676102818032341</v>
      </c>
      <c r="CA45" s="419">
        <f t="shared" si="5"/>
        <v>301.65443999999997</v>
      </c>
      <c r="CB45" s="419">
        <f t="shared" si="7"/>
        <v>0.38074550593139406</v>
      </c>
      <c r="CC45" s="427">
        <f t="shared" si="8"/>
        <v>89.633999999999986</v>
      </c>
    </row>
    <row r="46" spans="1:81" ht="24.75" customHeight="1">
      <c r="A46" s="428" t="s">
        <v>653</v>
      </c>
      <c r="B46" s="429" t="s">
        <v>1815</v>
      </c>
      <c r="C46" s="430" t="s">
        <v>25</v>
      </c>
      <c r="D46" s="431">
        <v>0.52487899999999998</v>
      </c>
      <c r="E46" s="432">
        <v>0</v>
      </c>
      <c r="F46" s="432">
        <v>0</v>
      </c>
      <c r="G46" s="432">
        <v>0</v>
      </c>
      <c r="H46" s="432">
        <v>0</v>
      </c>
      <c r="I46" s="432">
        <v>0</v>
      </c>
      <c r="J46" s="432">
        <v>0</v>
      </c>
      <c r="K46" s="432">
        <v>0</v>
      </c>
      <c r="L46" s="432">
        <v>0</v>
      </c>
      <c r="M46" s="432">
        <v>0</v>
      </c>
      <c r="N46" s="432">
        <v>0</v>
      </c>
      <c r="O46" s="432">
        <v>0</v>
      </c>
      <c r="P46" s="432">
        <v>0</v>
      </c>
      <c r="Q46" s="432">
        <v>0</v>
      </c>
      <c r="R46" s="432">
        <v>0</v>
      </c>
      <c r="S46" s="432">
        <v>0</v>
      </c>
      <c r="T46" s="432">
        <v>0</v>
      </c>
      <c r="U46" s="432">
        <v>0</v>
      </c>
      <c r="V46" s="432">
        <v>0</v>
      </c>
      <c r="W46" s="432">
        <v>0</v>
      </c>
      <c r="X46" s="432">
        <v>0</v>
      </c>
      <c r="Y46" s="432">
        <v>0</v>
      </c>
      <c r="Z46" s="432">
        <v>0</v>
      </c>
      <c r="AA46" s="432">
        <v>0.52487899999999998</v>
      </c>
      <c r="AB46" s="432">
        <v>0</v>
      </c>
      <c r="AC46" s="432">
        <v>0</v>
      </c>
      <c r="AD46" s="432">
        <v>0</v>
      </c>
      <c r="AE46" s="432">
        <v>0</v>
      </c>
      <c r="AF46" s="432">
        <v>0</v>
      </c>
      <c r="AG46" s="432">
        <v>0</v>
      </c>
      <c r="AH46" s="432">
        <v>0</v>
      </c>
      <c r="AI46" s="432">
        <v>0</v>
      </c>
      <c r="AJ46" s="432">
        <v>0.52487899999999998</v>
      </c>
      <c r="AK46" s="432">
        <v>0.01</v>
      </c>
      <c r="AL46" s="432">
        <v>0</v>
      </c>
      <c r="AM46" s="432">
        <v>0</v>
      </c>
      <c r="AN46" s="432">
        <v>0</v>
      </c>
      <c r="AO46" s="432">
        <v>0</v>
      </c>
      <c r="AP46" s="432">
        <v>0</v>
      </c>
      <c r="AQ46" s="432">
        <v>0</v>
      </c>
      <c r="AR46" s="432">
        <v>0.51487899999999998</v>
      </c>
      <c r="AS46" s="432">
        <v>0</v>
      </c>
      <c r="AT46" s="432">
        <v>0</v>
      </c>
      <c r="AU46" s="432">
        <v>0</v>
      </c>
      <c r="AV46" s="432">
        <v>0</v>
      </c>
      <c r="AW46" s="432">
        <v>0</v>
      </c>
      <c r="AX46" s="432">
        <v>0</v>
      </c>
      <c r="AY46" s="432">
        <v>0</v>
      </c>
      <c r="AZ46" s="432">
        <v>0</v>
      </c>
      <c r="BA46" s="432">
        <v>0</v>
      </c>
      <c r="BB46" s="432">
        <v>0</v>
      </c>
      <c r="BC46" s="432">
        <v>0</v>
      </c>
      <c r="BD46" s="432">
        <v>0</v>
      </c>
      <c r="BE46" s="432">
        <v>0</v>
      </c>
      <c r="BF46" s="432">
        <v>0</v>
      </c>
      <c r="BG46" s="432">
        <v>0</v>
      </c>
      <c r="BH46" s="432">
        <v>0</v>
      </c>
      <c r="BI46" s="432">
        <v>0</v>
      </c>
      <c r="BJ46" s="432">
        <v>0</v>
      </c>
      <c r="BK46" s="432">
        <v>0</v>
      </c>
      <c r="BL46" s="432">
        <v>0</v>
      </c>
      <c r="BM46" s="432">
        <v>0</v>
      </c>
      <c r="BN46" s="432">
        <v>0</v>
      </c>
      <c r="BO46" s="432">
        <v>0</v>
      </c>
      <c r="BP46" s="432">
        <v>0</v>
      </c>
      <c r="BQ46" s="432">
        <v>0.01</v>
      </c>
      <c r="BR46" s="432">
        <v>-0.01</v>
      </c>
      <c r="BS46" s="438">
        <v>0.51487899999999998</v>
      </c>
      <c r="BT46" s="433">
        <v>6.4987561710827199E-4</v>
      </c>
      <c r="BV46" s="412" t="str">
        <f t="shared" si="1"/>
        <v>-</v>
      </c>
      <c r="BW46" s="412" t="str">
        <f t="shared" si="2"/>
        <v>Đất công trình bưu chính viễn thông</v>
      </c>
      <c r="BX46" s="412" t="str">
        <f t="shared" si="3"/>
        <v>DBV</v>
      </c>
      <c r="BY46" s="419">
        <f t="shared" si="4"/>
        <v>0.52487899999999998</v>
      </c>
      <c r="BZ46" s="419">
        <f t="shared" si="6"/>
        <v>6.6249752666582397E-4</v>
      </c>
      <c r="CA46" s="419">
        <f t="shared" si="5"/>
        <v>0.51487899999999998</v>
      </c>
      <c r="CB46" s="419">
        <f t="shared" si="7"/>
        <v>6.498756171082721E-4</v>
      </c>
      <c r="CC46" s="427">
        <f t="shared" si="8"/>
        <v>-1.0000000000000009E-2</v>
      </c>
    </row>
    <row r="47" spans="1:81" ht="24.75" hidden="1" customHeight="1">
      <c r="A47" s="428" t="s">
        <v>653</v>
      </c>
      <c r="B47" s="429" t="s">
        <v>1671</v>
      </c>
      <c r="C47" s="430" t="s">
        <v>1672</v>
      </c>
      <c r="D47" s="431">
        <v>0</v>
      </c>
      <c r="E47" s="432">
        <v>0</v>
      </c>
      <c r="F47" s="432">
        <v>0</v>
      </c>
      <c r="G47" s="432">
        <v>0</v>
      </c>
      <c r="H47" s="432">
        <v>0</v>
      </c>
      <c r="I47" s="432">
        <v>0</v>
      </c>
      <c r="J47" s="432">
        <v>0</v>
      </c>
      <c r="K47" s="432">
        <v>0</v>
      </c>
      <c r="L47" s="432">
        <v>0</v>
      </c>
      <c r="M47" s="432">
        <v>0</v>
      </c>
      <c r="N47" s="432">
        <v>0</v>
      </c>
      <c r="O47" s="432">
        <v>0</v>
      </c>
      <c r="P47" s="432">
        <v>0</v>
      </c>
      <c r="Q47" s="432">
        <v>0</v>
      </c>
      <c r="R47" s="432">
        <v>0</v>
      </c>
      <c r="S47" s="432">
        <v>0</v>
      </c>
      <c r="T47" s="432">
        <v>0</v>
      </c>
      <c r="U47" s="432">
        <v>0</v>
      </c>
      <c r="V47" s="432">
        <v>0</v>
      </c>
      <c r="W47" s="432">
        <v>0</v>
      </c>
      <c r="X47" s="432">
        <v>0</v>
      </c>
      <c r="Y47" s="432">
        <v>0</v>
      </c>
      <c r="Z47" s="432">
        <v>0</v>
      </c>
      <c r="AA47" s="432">
        <v>0</v>
      </c>
      <c r="AB47" s="432">
        <v>0</v>
      </c>
      <c r="AC47" s="432">
        <v>0</v>
      </c>
      <c r="AD47" s="432">
        <v>0</v>
      </c>
      <c r="AE47" s="432">
        <v>0</v>
      </c>
      <c r="AF47" s="432">
        <v>0</v>
      </c>
      <c r="AG47" s="432">
        <v>0</v>
      </c>
      <c r="AH47" s="432">
        <v>0</v>
      </c>
      <c r="AI47" s="432">
        <v>0</v>
      </c>
      <c r="AJ47" s="432">
        <v>0</v>
      </c>
      <c r="AK47" s="432">
        <v>0</v>
      </c>
      <c r="AL47" s="432">
        <v>0</v>
      </c>
      <c r="AM47" s="432">
        <v>0</v>
      </c>
      <c r="AN47" s="432">
        <v>0</v>
      </c>
      <c r="AO47" s="432">
        <v>0</v>
      </c>
      <c r="AP47" s="432">
        <v>0</v>
      </c>
      <c r="AQ47" s="432">
        <v>0</v>
      </c>
      <c r="AR47" s="432">
        <v>0</v>
      </c>
      <c r="AS47" s="432">
        <v>0</v>
      </c>
      <c r="AT47" s="432">
        <v>0</v>
      </c>
      <c r="AU47" s="432">
        <v>0</v>
      </c>
      <c r="AV47" s="432">
        <v>0</v>
      </c>
      <c r="AW47" s="432">
        <v>0</v>
      </c>
      <c r="AX47" s="432">
        <v>0</v>
      </c>
      <c r="AY47" s="432">
        <v>0</v>
      </c>
      <c r="AZ47" s="432">
        <v>0</v>
      </c>
      <c r="BA47" s="432">
        <v>0</v>
      </c>
      <c r="BB47" s="432">
        <v>0</v>
      </c>
      <c r="BC47" s="432">
        <v>0</v>
      </c>
      <c r="BD47" s="432">
        <v>0</v>
      </c>
      <c r="BE47" s="432">
        <v>0</v>
      </c>
      <c r="BF47" s="432">
        <v>0</v>
      </c>
      <c r="BG47" s="432">
        <v>0</v>
      </c>
      <c r="BH47" s="432">
        <v>0</v>
      </c>
      <c r="BI47" s="432">
        <v>0</v>
      </c>
      <c r="BJ47" s="432">
        <v>0</v>
      </c>
      <c r="BK47" s="432">
        <v>0</v>
      </c>
      <c r="BL47" s="432">
        <v>0</v>
      </c>
      <c r="BM47" s="432">
        <v>0</v>
      </c>
      <c r="BN47" s="432">
        <v>0</v>
      </c>
      <c r="BO47" s="432">
        <v>0</v>
      </c>
      <c r="BP47" s="432">
        <v>0</v>
      </c>
      <c r="BQ47" s="432">
        <v>0</v>
      </c>
      <c r="BR47" s="432">
        <v>0</v>
      </c>
      <c r="BS47" s="438">
        <v>0</v>
      </c>
      <c r="BT47" s="433">
        <v>0</v>
      </c>
      <c r="BV47" s="412" t="str">
        <f t="shared" si="1"/>
        <v>-</v>
      </c>
      <c r="BW47" s="412" t="str">
        <f t="shared" si="2"/>
        <v>Đất xây dựng kho dự trữ quốc gia</v>
      </c>
      <c r="BX47" s="412" t="str">
        <f t="shared" si="3"/>
        <v>DKG</v>
      </c>
      <c r="BY47" s="419">
        <f t="shared" si="4"/>
        <v>0</v>
      </c>
      <c r="BZ47" s="419">
        <f t="shared" si="6"/>
        <v>0</v>
      </c>
      <c r="CA47" s="419">
        <f t="shared" si="5"/>
        <v>0</v>
      </c>
      <c r="CB47" s="419">
        <f t="shared" si="7"/>
        <v>0</v>
      </c>
      <c r="CC47" s="427">
        <f t="shared" si="8"/>
        <v>0</v>
      </c>
    </row>
    <row r="48" spans="1:81" ht="24.75" customHeight="1">
      <c r="A48" s="428" t="s">
        <v>653</v>
      </c>
      <c r="B48" s="429" t="s">
        <v>1816</v>
      </c>
      <c r="C48" s="430" t="s">
        <v>658</v>
      </c>
      <c r="D48" s="431">
        <v>3.7036250000000002</v>
      </c>
      <c r="E48" s="432">
        <v>0</v>
      </c>
      <c r="F48" s="432">
        <v>0</v>
      </c>
      <c r="G48" s="432">
        <v>0</v>
      </c>
      <c r="H48" s="432">
        <v>0</v>
      </c>
      <c r="I48" s="432">
        <v>0</v>
      </c>
      <c r="J48" s="432">
        <v>0</v>
      </c>
      <c r="K48" s="432">
        <v>0</v>
      </c>
      <c r="L48" s="432">
        <v>0</v>
      </c>
      <c r="M48" s="432">
        <v>0</v>
      </c>
      <c r="N48" s="432">
        <v>0</v>
      </c>
      <c r="O48" s="432">
        <v>0</v>
      </c>
      <c r="P48" s="432">
        <v>0</v>
      </c>
      <c r="Q48" s="432">
        <v>0</v>
      </c>
      <c r="R48" s="432">
        <v>0</v>
      </c>
      <c r="S48" s="432">
        <v>0</v>
      </c>
      <c r="T48" s="432">
        <v>0</v>
      </c>
      <c r="U48" s="432">
        <v>0</v>
      </c>
      <c r="V48" s="432">
        <v>0</v>
      </c>
      <c r="W48" s="432">
        <v>0</v>
      </c>
      <c r="X48" s="432">
        <v>0</v>
      </c>
      <c r="Y48" s="432">
        <v>0</v>
      </c>
      <c r="Z48" s="432">
        <v>0</v>
      </c>
      <c r="AA48" s="432">
        <v>3.7036250000000002</v>
      </c>
      <c r="AB48" s="432">
        <v>0</v>
      </c>
      <c r="AC48" s="432">
        <v>0</v>
      </c>
      <c r="AD48" s="432">
        <v>0</v>
      </c>
      <c r="AE48" s="432">
        <v>0</v>
      </c>
      <c r="AF48" s="432">
        <v>0</v>
      </c>
      <c r="AG48" s="432">
        <v>0</v>
      </c>
      <c r="AH48" s="432">
        <v>0</v>
      </c>
      <c r="AI48" s="432">
        <v>0</v>
      </c>
      <c r="AJ48" s="432">
        <v>3.7036250000000002</v>
      </c>
      <c r="AK48" s="432">
        <v>0</v>
      </c>
      <c r="AL48" s="432">
        <v>0</v>
      </c>
      <c r="AM48" s="432">
        <v>0</v>
      </c>
      <c r="AN48" s="432">
        <v>0</v>
      </c>
      <c r="AO48" s="432">
        <v>0</v>
      </c>
      <c r="AP48" s="432">
        <v>0</v>
      </c>
      <c r="AQ48" s="432">
        <v>0</v>
      </c>
      <c r="AR48" s="432">
        <v>0</v>
      </c>
      <c r="AS48" s="432">
        <v>0</v>
      </c>
      <c r="AT48" s="432">
        <v>3.7036250000000002</v>
      </c>
      <c r="AU48" s="432">
        <v>0</v>
      </c>
      <c r="AV48" s="432">
        <v>0</v>
      </c>
      <c r="AW48" s="432">
        <v>0</v>
      </c>
      <c r="AX48" s="432">
        <v>0</v>
      </c>
      <c r="AY48" s="432">
        <v>0</v>
      </c>
      <c r="AZ48" s="432">
        <v>0</v>
      </c>
      <c r="BA48" s="432">
        <v>0</v>
      </c>
      <c r="BB48" s="432">
        <v>0</v>
      </c>
      <c r="BC48" s="432">
        <v>0</v>
      </c>
      <c r="BD48" s="432">
        <v>0</v>
      </c>
      <c r="BE48" s="432">
        <v>0</v>
      </c>
      <c r="BF48" s="432">
        <v>0</v>
      </c>
      <c r="BG48" s="432">
        <v>0</v>
      </c>
      <c r="BH48" s="432">
        <v>0</v>
      </c>
      <c r="BI48" s="432">
        <v>0</v>
      </c>
      <c r="BJ48" s="432">
        <v>0</v>
      </c>
      <c r="BK48" s="432">
        <v>0</v>
      </c>
      <c r="BL48" s="432">
        <v>0</v>
      </c>
      <c r="BM48" s="432">
        <v>0</v>
      </c>
      <c r="BN48" s="432">
        <v>0</v>
      </c>
      <c r="BO48" s="432">
        <v>0</v>
      </c>
      <c r="BP48" s="432">
        <v>0</v>
      </c>
      <c r="BQ48" s="432">
        <v>0</v>
      </c>
      <c r="BR48" s="432">
        <v>0</v>
      </c>
      <c r="BS48" s="438">
        <v>3.7036250000000002</v>
      </c>
      <c r="BT48" s="433">
        <v>4.6746819785087835E-3</v>
      </c>
      <c r="BV48" s="412" t="str">
        <f t="shared" si="1"/>
        <v>-</v>
      </c>
      <c r="BW48" s="412" t="str">
        <f t="shared" si="2"/>
        <v>Đất có di tích lịch sử-văn hoá</v>
      </c>
      <c r="BX48" s="412" t="str">
        <f t="shared" si="3"/>
        <v>DDT</v>
      </c>
      <c r="BY48" s="419">
        <f t="shared" si="4"/>
        <v>3.7036250000000002</v>
      </c>
      <c r="BZ48" s="419">
        <f t="shared" si="6"/>
        <v>4.6746819785087844E-3</v>
      </c>
      <c r="CA48" s="419">
        <f t="shared" si="5"/>
        <v>3.7036250000000002</v>
      </c>
      <c r="CB48" s="419">
        <f t="shared" si="7"/>
        <v>4.6746819785087844E-3</v>
      </c>
      <c r="CC48" s="427">
        <f t="shared" si="8"/>
        <v>0</v>
      </c>
    </row>
    <row r="49" spans="1:81" ht="24.75" customHeight="1">
      <c r="A49" s="428" t="s">
        <v>653</v>
      </c>
      <c r="B49" s="429" t="s">
        <v>1817</v>
      </c>
      <c r="C49" s="430" t="s">
        <v>660</v>
      </c>
      <c r="D49" s="431">
        <v>2.218226</v>
      </c>
      <c r="E49" s="432">
        <v>0</v>
      </c>
      <c r="F49" s="432">
        <v>0</v>
      </c>
      <c r="G49" s="432">
        <v>0</v>
      </c>
      <c r="H49" s="432">
        <v>0</v>
      </c>
      <c r="I49" s="432">
        <v>0</v>
      </c>
      <c r="J49" s="432">
        <v>0</v>
      </c>
      <c r="K49" s="432">
        <v>0</v>
      </c>
      <c r="L49" s="432">
        <v>0</v>
      </c>
      <c r="M49" s="432">
        <v>0</v>
      </c>
      <c r="N49" s="432">
        <v>0</v>
      </c>
      <c r="O49" s="432">
        <v>0</v>
      </c>
      <c r="P49" s="432">
        <v>0</v>
      </c>
      <c r="Q49" s="432">
        <v>0</v>
      </c>
      <c r="R49" s="432">
        <v>0</v>
      </c>
      <c r="S49" s="432">
        <v>0</v>
      </c>
      <c r="T49" s="432">
        <v>0</v>
      </c>
      <c r="U49" s="432">
        <v>0</v>
      </c>
      <c r="V49" s="432">
        <v>0</v>
      </c>
      <c r="W49" s="432">
        <v>0</v>
      </c>
      <c r="X49" s="432">
        <v>0</v>
      </c>
      <c r="Y49" s="432">
        <v>0</v>
      </c>
      <c r="Z49" s="432">
        <v>0</v>
      </c>
      <c r="AA49" s="432">
        <v>2.218226</v>
      </c>
      <c r="AB49" s="432">
        <v>0</v>
      </c>
      <c r="AC49" s="432">
        <v>0</v>
      </c>
      <c r="AD49" s="432">
        <v>0</v>
      </c>
      <c r="AE49" s="432">
        <v>0</v>
      </c>
      <c r="AF49" s="432">
        <v>0</v>
      </c>
      <c r="AG49" s="432">
        <v>0</v>
      </c>
      <c r="AH49" s="432">
        <v>0</v>
      </c>
      <c r="AI49" s="432">
        <v>0</v>
      </c>
      <c r="AJ49" s="432">
        <v>2.218226</v>
      </c>
      <c r="AK49" s="432">
        <v>0</v>
      </c>
      <c r="AL49" s="432">
        <v>0</v>
      </c>
      <c r="AM49" s="432">
        <v>0</v>
      </c>
      <c r="AN49" s="432">
        <v>0</v>
      </c>
      <c r="AO49" s="432">
        <v>0</v>
      </c>
      <c r="AP49" s="432">
        <v>0</v>
      </c>
      <c r="AQ49" s="432">
        <v>0</v>
      </c>
      <c r="AR49" s="432">
        <v>0</v>
      </c>
      <c r="AS49" s="432">
        <v>0</v>
      </c>
      <c r="AT49" s="432">
        <v>0</v>
      </c>
      <c r="AU49" s="432">
        <v>2.218226</v>
      </c>
      <c r="AV49" s="432">
        <v>0</v>
      </c>
      <c r="AW49" s="432">
        <v>0</v>
      </c>
      <c r="AX49" s="432">
        <v>0</v>
      </c>
      <c r="AY49" s="432">
        <v>0</v>
      </c>
      <c r="AZ49" s="432">
        <v>0</v>
      </c>
      <c r="BA49" s="432">
        <v>0</v>
      </c>
      <c r="BB49" s="432">
        <v>0</v>
      </c>
      <c r="BC49" s="432">
        <v>0</v>
      </c>
      <c r="BD49" s="432">
        <v>0</v>
      </c>
      <c r="BE49" s="432">
        <v>0</v>
      </c>
      <c r="BF49" s="432">
        <v>0</v>
      </c>
      <c r="BG49" s="432">
        <v>0</v>
      </c>
      <c r="BH49" s="432">
        <v>0</v>
      </c>
      <c r="BI49" s="432">
        <v>0</v>
      </c>
      <c r="BJ49" s="432">
        <v>0</v>
      </c>
      <c r="BK49" s="432">
        <v>0</v>
      </c>
      <c r="BL49" s="432">
        <v>0</v>
      </c>
      <c r="BM49" s="432">
        <v>0</v>
      </c>
      <c r="BN49" s="432">
        <v>0</v>
      </c>
      <c r="BO49" s="432">
        <v>0</v>
      </c>
      <c r="BP49" s="432">
        <v>0</v>
      </c>
      <c r="BQ49" s="432">
        <v>0</v>
      </c>
      <c r="BR49" s="432">
        <v>0</v>
      </c>
      <c r="BS49" s="438">
        <v>2.218226</v>
      </c>
      <c r="BT49" s="433">
        <v>2.7998247950209929E-3</v>
      </c>
      <c r="BV49" s="412" t="str">
        <f t="shared" si="1"/>
        <v>-</v>
      </c>
      <c r="BW49" s="412" t="str">
        <f t="shared" si="2"/>
        <v xml:space="preserve">Đất bãi thải, xử lý chất thải </v>
      </c>
      <c r="BX49" s="412" t="str">
        <f t="shared" si="3"/>
        <v>DRA</v>
      </c>
      <c r="BY49" s="419">
        <f t="shared" si="4"/>
        <v>2.218226</v>
      </c>
      <c r="BZ49" s="419">
        <f t="shared" si="6"/>
        <v>2.7998247950209933E-3</v>
      </c>
      <c r="CA49" s="419">
        <f t="shared" si="5"/>
        <v>2.218226</v>
      </c>
      <c r="CB49" s="419">
        <f t="shared" si="7"/>
        <v>2.7998247950209933E-3</v>
      </c>
      <c r="CC49" s="427">
        <f t="shared" si="8"/>
        <v>0</v>
      </c>
    </row>
    <row r="50" spans="1:81" ht="24.75" customHeight="1">
      <c r="A50" s="428" t="s">
        <v>653</v>
      </c>
      <c r="B50" s="429" t="s">
        <v>661</v>
      </c>
      <c r="C50" s="430" t="s">
        <v>662</v>
      </c>
      <c r="D50" s="431">
        <v>0</v>
      </c>
      <c r="E50" s="432">
        <v>0</v>
      </c>
      <c r="F50" s="432">
        <v>0</v>
      </c>
      <c r="G50" s="432">
        <v>0</v>
      </c>
      <c r="H50" s="432">
        <v>0</v>
      </c>
      <c r="I50" s="432">
        <v>0</v>
      </c>
      <c r="J50" s="432">
        <v>0</v>
      </c>
      <c r="K50" s="432">
        <v>0</v>
      </c>
      <c r="L50" s="432">
        <v>0</v>
      </c>
      <c r="M50" s="432">
        <v>0</v>
      </c>
      <c r="N50" s="432">
        <v>0</v>
      </c>
      <c r="O50" s="432">
        <v>0</v>
      </c>
      <c r="P50" s="432">
        <v>0</v>
      </c>
      <c r="Q50" s="432">
        <v>0</v>
      </c>
      <c r="R50" s="432">
        <v>0</v>
      </c>
      <c r="S50" s="432">
        <v>0</v>
      </c>
      <c r="T50" s="432">
        <v>0</v>
      </c>
      <c r="U50" s="432">
        <v>0</v>
      </c>
      <c r="V50" s="432">
        <v>0</v>
      </c>
      <c r="W50" s="432">
        <v>0</v>
      </c>
      <c r="X50" s="432">
        <v>0</v>
      </c>
      <c r="Y50" s="432">
        <v>0</v>
      </c>
      <c r="Z50" s="432">
        <v>0</v>
      </c>
      <c r="AA50" s="432">
        <v>0</v>
      </c>
      <c r="AB50" s="432">
        <v>0</v>
      </c>
      <c r="AC50" s="432">
        <v>0</v>
      </c>
      <c r="AD50" s="432">
        <v>0</v>
      </c>
      <c r="AE50" s="432">
        <v>0</v>
      </c>
      <c r="AF50" s="432">
        <v>0</v>
      </c>
      <c r="AG50" s="432">
        <v>0</v>
      </c>
      <c r="AH50" s="432">
        <v>0</v>
      </c>
      <c r="AI50" s="432">
        <v>0</v>
      </c>
      <c r="AJ50" s="432">
        <v>0</v>
      </c>
      <c r="AK50" s="432">
        <v>0</v>
      </c>
      <c r="AL50" s="432">
        <v>0</v>
      </c>
      <c r="AM50" s="432">
        <v>0</v>
      </c>
      <c r="AN50" s="432">
        <v>0</v>
      </c>
      <c r="AO50" s="432">
        <v>0</v>
      </c>
      <c r="AP50" s="432">
        <v>0</v>
      </c>
      <c r="AQ50" s="432">
        <v>0</v>
      </c>
      <c r="AR50" s="432">
        <v>0</v>
      </c>
      <c r="AS50" s="432">
        <v>0</v>
      </c>
      <c r="AT50" s="432">
        <v>0</v>
      </c>
      <c r="AU50" s="432">
        <v>0</v>
      </c>
      <c r="AV50" s="432">
        <v>0</v>
      </c>
      <c r="AW50" s="432">
        <v>0</v>
      </c>
      <c r="AX50" s="432">
        <v>0</v>
      </c>
      <c r="AY50" s="432">
        <v>0</v>
      </c>
      <c r="AZ50" s="432">
        <v>0</v>
      </c>
      <c r="BA50" s="432">
        <v>0</v>
      </c>
      <c r="BB50" s="432">
        <v>0</v>
      </c>
      <c r="BC50" s="432">
        <v>0</v>
      </c>
      <c r="BD50" s="432">
        <v>0</v>
      </c>
      <c r="BE50" s="432">
        <v>0</v>
      </c>
      <c r="BF50" s="432">
        <v>0</v>
      </c>
      <c r="BG50" s="432">
        <v>0</v>
      </c>
      <c r="BH50" s="432">
        <v>0</v>
      </c>
      <c r="BI50" s="432">
        <v>0</v>
      </c>
      <c r="BJ50" s="432">
        <v>0</v>
      </c>
      <c r="BK50" s="432">
        <v>0</v>
      </c>
      <c r="BL50" s="432">
        <v>0</v>
      </c>
      <c r="BM50" s="432">
        <v>0</v>
      </c>
      <c r="BN50" s="432">
        <v>0</v>
      </c>
      <c r="BO50" s="432">
        <v>0</v>
      </c>
      <c r="BP50" s="432">
        <v>0</v>
      </c>
      <c r="BQ50" s="432">
        <v>0</v>
      </c>
      <c r="BR50" s="432">
        <v>0</v>
      </c>
      <c r="BS50" s="438">
        <v>0</v>
      </c>
      <c r="BT50" s="433">
        <v>0</v>
      </c>
      <c r="BV50" s="412" t="str">
        <f t="shared" si="1"/>
        <v>-</v>
      </c>
      <c r="BW50" s="412" t="str">
        <f t="shared" si="2"/>
        <v>Đất cơ sở tôn giáo</v>
      </c>
      <c r="BX50" s="412" t="str">
        <f t="shared" si="3"/>
        <v>TON</v>
      </c>
      <c r="BY50" s="419">
        <f t="shared" si="4"/>
        <v>0</v>
      </c>
      <c r="BZ50" s="419">
        <f t="shared" si="6"/>
        <v>0</v>
      </c>
      <c r="CA50" s="419">
        <f t="shared" si="5"/>
        <v>0</v>
      </c>
      <c r="CB50" s="419">
        <f t="shared" si="7"/>
        <v>0</v>
      </c>
      <c r="CC50" s="427">
        <f t="shared" si="8"/>
        <v>0</v>
      </c>
    </row>
    <row r="51" spans="1:81" ht="33" customHeight="1">
      <c r="A51" s="428" t="s">
        <v>653</v>
      </c>
      <c r="B51" s="429" t="s">
        <v>1818</v>
      </c>
      <c r="C51" s="430" t="s">
        <v>26</v>
      </c>
      <c r="D51" s="431">
        <v>116.50033000000002</v>
      </c>
      <c r="E51" s="432">
        <v>0</v>
      </c>
      <c r="F51" s="432">
        <v>0</v>
      </c>
      <c r="G51" s="432">
        <v>0</v>
      </c>
      <c r="H51" s="432">
        <v>0</v>
      </c>
      <c r="I51" s="432">
        <v>0</v>
      </c>
      <c r="J51" s="432">
        <v>0</v>
      </c>
      <c r="K51" s="432">
        <v>0</v>
      </c>
      <c r="L51" s="432">
        <v>0</v>
      </c>
      <c r="M51" s="432">
        <v>0</v>
      </c>
      <c r="N51" s="432">
        <v>0</v>
      </c>
      <c r="O51" s="432">
        <v>0</v>
      </c>
      <c r="P51" s="432">
        <v>0</v>
      </c>
      <c r="Q51" s="432">
        <v>0</v>
      </c>
      <c r="R51" s="432">
        <v>0</v>
      </c>
      <c r="S51" s="432">
        <v>0</v>
      </c>
      <c r="T51" s="432">
        <v>0</v>
      </c>
      <c r="U51" s="432">
        <v>0</v>
      </c>
      <c r="V51" s="432">
        <v>0</v>
      </c>
      <c r="W51" s="432">
        <v>0</v>
      </c>
      <c r="X51" s="432">
        <v>0</v>
      </c>
      <c r="Y51" s="432">
        <v>0</v>
      </c>
      <c r="Z51" s="432">
        <v>0</v>
      </c>
      <c r="AA51" s="432">
        <v>116.50033000000002</v>
      </c>
      <c r="AB51" s="432">
        <v>0</v>
      </c>
      <c r="AC51" s="432">
        <v>0</v>
      </c>
      <c r="AD51" s="432">
        <v>0</v>
      </c>
      <c r="AE51" s="432">
        <v>0.7</v>
      </c>
      <c r="AF51" s="432">
        <v>0</v>
      </c>
      <c r="AG51" s="432">
        <v>0</v>
      </c>
      <c r="AH51" s="432">
        <v>0</v>
      </c>
      <c r="AI51" s="432">
        <v>0</v>
      </c>
      <c r="AJ51" s="432">
        <v>115.80033000000002</v>
      </c>
      <c r="AK51" s="432">
        <v>0.52229999999999999</v>
      </c>
      <c r="AL51" s="432">
        <v>3.0000000000000001E-3</v>
      </c>
      <c r="AM51" s="432">
        <v>0</v>
      </c>
      <c r="AN51" s="432">
        <v>0</v>
      </c>
      <c r="AO51" s="432">
        <v>0</v>
      </c>
      <c r="AP51" s="432">
        <v>0</v>
      </c>
      <c r="AQ51" s="432">
        <v>0</v>
      </c>
      <c r="AR51" s="432">
        <v>0</v>
      </c>
      <c r="AS51" s="432">
        <v>0</v>
      </c>
      <c r="AT51" s="432">
        <v>0</v>
      </c>
      <c r="AU51" s="432">
        <v>0</v>
      </c>
      <c r="AV51" s="432">
        <v>0</v>
      </c>
      <c r="AW51" s="438">
        <v>115.27503000000002</v>
      </c>
      <c r="AX51" s="432">
        <v>0</v>
      </c>
      <c r="AY51" s="432">
        <v>0</v>
      </c>
      <c r="AZ51" s="432">
        <v>0</v>
      </c>
      <c r="BA51" s="432">
        <v>0</v>
      </c>
      <c r="BB51" s="432">
        <v>0</v>
      </c>
      <c r="BC51" s="432">
        <v>0</v>
      </c>
      <c r="BD51" s="432">
        <v>0</v>
      </c>
      <c r="BE51" s="432">
        <v>0</v>
      </c>
      <c r="BF51" s="432">
        <v>0</v>
      </c>
      <c r="BG51" s="432">
        <v>0</v>
      </c>
      <c r="BH51" s="432">
        <v>0</v>
      </c>
      <c r="BI51" s="432">
        <v>0</v>
      </c>
      <c r="BJ51" s="432">
        <v>0</v>
      </c>
      <c r="BK51" s="432">
        <v>0</v>
      </c>
      <c r="BL51" s="432">
        <v>0</v>
      </c>
      <c r="BM51" s="432">
        <v>0</v>
      </c>
      <c r="BN51" s="432">
        <v>0</v>
      </c>
      <c r="BO51" s="432">
        <v>0</v>
      </c>
      <c r="BP51" s="432">
        <v>0</v>
      </c>
      <c r="BQ51" s="432">
        <v>1.2252999999999998</v>
      </c>
      <c r="BR51" s="432">
        <v>-1.2252999999999998</v>
      </c>
      <c r="BS51" s="438">
        <v>115.27503000000002</v>
      </c>
      <c r="BT51" s="433">
        <v>0.14549910029040722</v>
      </c>
      <c r="BV51" s="412" t="str">
        <f t="shared" si="1"/>
        <v>-</v>
      </c>
      <c r="BW51" s="412" t="str">
        <f t="shared" si="2"/>
        <v>Đất nghĩa trang, nghĩa địa, nhà tang lễ, nhà hoả táng</v>
      </c>
      <c r="BX51" s="412" t="str">
        <f t="shared" si="3"/>
        <v>NTD</v>
      </c>
      <c r="BY51" s="419">
        <f t="shared" si="4"/>
        <v>116.50033000000002</v>
      </c>
      <c r="BZ51" s="419">
        <f t="shared" si="6"/>
        <v>0.14704566286849408</v>
      </c>
      <c r="CA51" s="419">
        <f t="shared" si="5"/>
        <v>115.27503000000002</v>
      </c>
      <c r="CB51" s="419">
        <f t="shared" si="7"/>
        <v>0.14549910029040725</v>
      </c>
      <c r="CC51" s="427">
        <f t="shared" si="8"/>
        <v>-1.2253000000000043</v>
      </c>
    </row>
    <row r="52" spans="1:81" ht="24.75" hidden="1" customHeight="1">
      <c r="A52" s="428" t="s">
        <v>653</v>
      </c>
      <c r="B52" s="429" t="s">
        <v>1673</v>
      </c>
      <c r="C52" s="430" t="s">
        <v>1674</v>
      </c>
      <c r="D52" s="431">
        <v>0</v>
      </c>
      <c r="E52" s="432">
        <v>0</v>
      </c>
      <c r="F52" s="432">
        <v>0</v>
      </c>
      <c r="G52" s="432">
        <v>0</v>
      </c>
      <c r="H52" s="432">
        <v>0</v>
      </c>
      <c r="I52" s="432">
        <v>0</v>
      </c>
      <c r="J52" s="432">
        <v>0</v>
      </c>
      <c r="K52" s="432">
        <v>0</v>
      </c>
      <c r="L52" s="432">
        <v>0</v>
      </c>
      <c r="M52" s="432">
        <v>0</v>
      </c>
      <c r="N52" s="432">
        <v>0</v>
      </c>
      <c r="O52" s="432">
        <v>0</v>
      </c>
      <c r="P52" s="432">
        <v>0</v>
      </c>
      <c r="Q52" s="432">
        <v>0</v>
      </c>
      <c r="R52" s="432">
        <v>0</v>
      </c>
      <c r="S52" s="432">
        <v>0</v>
      </c>
      <c r="T52" s="432">
        <v>0</v>
      </c>
      <c r="U52" s="432">
        <v>0</v>
      </c>
      <c r="V52" s="432">
        <v>0</v>
      </c>
      <c r="W52" s="432">
        <v>0</v>
      </c>
      <c r="X52" s="432">
        <v>0</v>
      </c>
      <c r="Y52" s="432">
        <v>0</v>
      </c>
      <c r="Z52" s="432">
        <v>0</v>
      </c>
      <c r="AA52" s="432">
        <v>0</v>
      </c>
      <c r="AB52" s="432">
        <v>0</v>
      </c>
      <c r="AC52" s="432">
        <v>0</v>
      </c>
      <c r="AD52" s="432">
        <v>0</v>
      </c>
      <c r="AE52" s="432">
        <v>0</v>
      </c>
      <c r="AF52" s="432">
        <v>0</v>
      </c>
      <c r="AG52" s="432">
        <v>0</v>
      </c>
      <c r="AH52" s="432">
        <v>0</v>
      </c>
      <c r="AI52" s="432">
        <v>0</v>
      </c>
      <c r="AJ52" s="432">
        <v>0</v>
      </c>
      <c r="AK52" s="432">
        <v>0</v>
      </c>
      <c r="AL52" s="432">
        <v>0</v>
      </c>
      <c r="AM52" s="432">
        <v>0</v>
      </c>
      <c r="AN52" s="432">
        <v>0</v>
      </c>
      <c r="AO52" s="432">
        <v>0</v>
      </c>
      <c r="AP52" s="432">
        <v>0</v>
      </c>
      <c r="AQ52" s="432">
        <v>0</v>
      </c>
      <c r="AR52" s="432">
        <v>0</v>
      </c>
      <c r="AS52" s="432">
        <v>0</v>
      </c>
      <c r="AT52" s="432">
        <v>0</v>
      </c>
      <c r="AU52" s="432">
        <v>0</v>
      </c>
      <c r="AV52" s="432">
        <v>0</v>
      </c>
      <c r="AW52" s="432">
        <v>0</v>
      </c>
      <c r="AX52" s="432">
        <v>0</v>
      </c>
      <c r="AY52" s="432">
        <v>0</v>
      </c>
      <c r="AZ52" s="432">
        <v>0</v>
      </c>
      <c r="BA52" s="432">
        <v>0</v>
      </c>
      <c r="BB52" s="432">
        <v>0</v>
      </c>
      <c r="BC52" s="432">
        <v>0</v>
      </c>
      <c r="BD52" s="432">
        <v>0</v>
      </c>
      <c r="BE52" s="432">
        <v>0</v>
      </c>
      <c r="BF52" s="432">
        <v>0</v>
      </c>
      <c r="BG52" s="432">
        <v>0</v>
      </c>
      <c r="BH52" s="432">
        <v>0</v>
      </c>
      <c r="BI52" s="432">
        <v>0</v>
      </c>
      <c r="BJ52" s="432">
        <v>0</v>
      </c>
      <c r="BK52" s="432">
        <v>0</v>
      </c>
      <c r="BL52" s="432">
        <v>0</v>
      </c>
      <c r="BM52" s="432">
        <v>0</v>
      </c>
      <c r="BN52" s="432">
        <v>0</v>
      </c>
      <c r="BO52" s="432">
        <v>0</v>
      </c>
      <c r="BP52" s="432">
        <v>0</v>
      </c>
      <c r="BQ52" s="432">
        <v>0</v>
      </c>
      <c r="BR52" s="432">
        <v>0</v>
      </c>
      <c r="BS52" s="438">
        <v>0</v>
      </c>
      <c r="BT52" s="433">
        <v>0</v>
      </c>
      <c r="BV52" s="412" t="str">
        <f t="shared" si="1"/>
        <v>-</v>
      </c>
      <c r="BW52" s="412" t="str">
        <f t="shared" si="2"/>
        <v>Đất xây dựng cơ sở khoa học công nghệ</v>
      </c>
      <c r="BX52" s="412" t="str">
        <f t="shared" si="3"/>
        <v>DKH</v>
      </c>
      <c r="BY52" s="419">
        <f t="shared" si="4"/>
        <v>0</v>
      </c>
      <c r="BZ52" s="419">
        <f t="shared" si="6"/>
        <v>0</v>
      </c>
      <c r="CA52" s="419">
        <f t="shared" si="5"/>
        <v>0</v>
      </c>
      <c r="CB52" s="419">
        <f t="shared" si="7"/>
        <v>0</v>
      </c>
      <c r="CC52" s="427">
        <f t="shared" si="8"/>
        <v>0</v>
      </c>
    </row>
    <row r="53" spans="1:81" ht="22.5" hidden="1" customHeight="1">
      <c r="A53" s="428" t="s">
        <v>653</v>
      </c>
      <c r="B53" s="429" t="s">
        <v>1675</v>
      </c>
      <c r="C53" s="430" t="s">
        <v>1676</v>
      </c>
      <c r="D53" s="431">
        <v>0</v>
      </c>
      <c r="E53" s="432">
        <v>0</v>
      </c>
      <c r="F53" s="432">
        <v>0</v>
      </c>
      <c r="G53" s="432">
        <v>0</v>
      </c>
      <c r="H53" s="432">
        <v>0</v>
      </c>
      <c r="I53" s="432">
        <v>0</v>
      </c>
      <c r="J53" s="432">
        <v>0</v>
      </c>
      <c r="K53" s="432">
        <v>0</v>
      </c>
      <c r="L53" s="432">
        <v>0</v>
      </c>
      <c r="M53" s="432">
        <v>0</v>
      </c>
      <c r="N53" s="432">
        <v>0</v>
      </c>
      <c r="O53" s="432">
        <v>0</v>
      </c>
      <c r="P53" s="432">
        <v>0</v>
      </c>
      <c r="Q53" s="432">
        <v>0</v>
      </c>
      <c r="R53" s="432">
        <v>0</v>
      </c>
      <c r="S53" s="432">
        <v>0</v>
      </c>
      <c r="T53" s="432">
        <v>0</v>
      </c>
      <c r="U53" s="432">
        <v>0</v>
      </c>
      <c r="V53" s="432">
        <v>0</v>
      </c>
      <c r="W53" s="432">
        <v>0</v>
      </c>
      <c r="X53" s="432">
        <v>0</v>
      </c>
      <c r="Y53" s="432">
        <v>0</v>
      </c>
      <c r="Z53" s="432">
        <v>0</v>
      </c>
      <c r="AA53" s="432">
        <v>0</v>
      </c>
      <c r="AB53" s="432">
        <v>0</v>
      </c>
      <c r="AC53" s="432">
        <v>0</v>
      </c>
      <c r="AD53" s="432">
        <v>0</v>
      </c>
      <c r="AE53" s="432">
        <v>0</v>
      </c>
      <c r="AF53" s="432">
        <v>0</v>
      </c>
      <c r="AG53" s="432">
        <v>0</v>
      </c>
      <c r="AH53" s="432">
        <v>0</v>
      </c>
      <c r="AI53" s="432">
        <v>0</v>
      </c>
      <c r="AJ53" s="432">
        <v>0</v>
      </c>
      <c r="AK53" s="432">
        <v>0</v>
      </c>
      <c r="AL53" s="432">
        <v>0</v>
      </c>
      <c r="AM53" s="432">
        <v>0</v>
      </c>
      <c r="AN53" s="432">
        <v>0</v>
      </c>
      <c r="AO53" s="432">
        <v>0</v>
      </c>
      <c r="AP53" s="432">
        <v>0</v>
      </c>
      <c r="AQ53" s="432">
        <v>0</v>
      </c>
      <c r="AR53" s="432">
        <v>0</v>
      </c>
      <c r="AS53" s="432">
        <v>0</v>
      </c>
      <c r="AT53" s="432">
        <v>0</v>
      </c>
      <c r="AU53" s="432">
        <v>0</v>
      </c>
      <c r="AV53" s="432">
        <v>0</v>
      </c>
      <c r="AW53" s="432">
        <v>0</v>
      </c>
      <c r="AX53" s="432">
        <v>0</v>
      </c>
      <c r="AY53" s="432">
        <v>0</v>
      </c>
      <c r="AZ53" s="432">
        <v>0</v>
      </c>
      <c r="BA53" s="432">
        <v>0</v>
      </c>
      <c r="BB53" s="432">
        <v>0</v>
      </c>
      <c r="BC53" s="432">
        <v>0</v>
      </c>
      <c r="BD53" s="432">
        <v>0</v>
      </c>
      <c r="BE53" s="432">
        <v>0</v>
      </c>
      <c r="BF53" s="432">
        <v>0</v>
      </c>
      <c r="BG53" s="432">
        <v>0</v>
      </c>
      <c r="BH53" s="432">
        <v>0</v>
      </c>
      <c r="BI53" s="432">
        <v>0</v>
      </c>
      <c r="BJ53" s="432">
        <v>0</v>
      </c>
      <c r="BK53" s="432">
        <v>0</v>
      </c>
      <c r="BL53" s="432">
        <v>0</v>
      </c>
      <c r="BM53" s="432">
        <v>0</v>
      </c>
      <c r="BN53" s="432">
        <v>0</v>
      </c>
      <c r="BO53" s="432">
        <v>0</v>
      </c>
      <c r="BP53" s="432">
        <v>0</v>
      </c>
      <c r="BQ53" s="432">
        <v>0</v>
      </c>
      <c r="BR53" s="432">
        <v>0</v>
      </c>
      <c r="BS53" s="438">
        <v>0</v>
      </c>
      <c r="BT53" s="433">
        <v>0</v>
      </c>
      <c r="BV53" s="412" t="str">
        <f t="shared" si="1"/>
        <v>-</v>
      </c>
      <c r="BW53" s="412" t="str">
        <f t="shared" si="2"/>
        <v>Đất xây dựng cơ sở dịch vụ xã hội</v>
      </c>
      <c r="BX53" s="412" t="str">
        <f t="shared" si="3"/>
        <v>DXH</v>
      </c>
      <c r="BY53" s="419">
        <f t="shared" si="4"/>
        <v>0</v>
      </c>
      <c r="BZ53" s="419">
        <f t="shared" si="6"/>
        <v>0</v>
      </c>
      <c r="CA53" s="419">
        <f t="shared" si="5"/>
        <v>0</v>
      </c>
      <c r="CB53" s="419">
        <f t="shared" si="7"/>
        <v>0</v>
      </c>
      <c r="CC53" s="427">
        <f t="shared" si="8"/>
        <v>0</v>
      </c>
    </row>
    <row r="54" spans="1:81" ht="24.75" customHeight="1">
      <c r="A54" s="428" t="s">
        <v>653</v>
      </c>
      <c r="B54" s="429" t="s">
        <v>534</v>
      </c>
      <c r="C54" s="430" t="s">
        <v>535</v>
      </c>
      <c r="D54" s="431">
        <v>0.90220600000000006</v>
      </c>
      <c r="E54" s="432">
        <v>0</v>
      </c>
      <c r="F54" s="432">
        <v>0</v>
      </c>
      <c r="G54" s="432">
        <v>0</v>
      </c>
      <c r="H54" s="432">
        <v>0</v>
      </c>
      <c r="I54" s="432">
        <v>0</v>
      </c>
      <c r="J54" s="432">
        <v>0</v>
      </c>
      <c r="K54" s="432">
        <v>0</v>
      </c>
      <c r="L54" s="432">
        <v>0</v>
      </c>
      <c r="M54" s="432">
        <v>0</v>
      </c>
      <c r="N54" s="432">
        <v>0</v>
      </c>
      <c r="O54" s="432">
        <v>0</v>
      </c>
      <c r="P54" s="432">
        <v>0</v>
      </c>
      <c r="Q54" s="432">
        <v>0</v>
      </c>
      <c r="R54" s="432">
        <v>0</v>
      </c>
      <c r="S54" s="432">
        <v>0</v>
      </c>
      <c r="T54" s="432">
        <v>0</v>
      </c>
      <c r="U54" s="432">
        <v>0</v>
      </c>
      <c r="V54" s="432">
        <v>0</v>
      </c>
      <c r="W54" s="432">
        <v>0</v>
      </c>
      <c r="X54" s="432">
        <v>0</v>
      </c>
      <c r="Y54" s="432">
        <v>0</v>
      </c>
      <c r="Z54" s="432">
        <v>0</v>
      </c>
      <c r="AA54" s="432">
        <v>0.90220600000000006</v>
      </c>
      <c r="AB54" s="432">
        <v>0</v>
      </c>
      <c r="AC54" s="432">
        <v>0</v>
      </c>
      <c r="AD54" s="432">
        <v>0</v>
      </c>
      <c r="AE54" s="432">
        <v>0</v>
      </c>
      <c r="AF54" s="432">
        <v>0</v>
      </c>
      <c r="AG54" s="432">
        <v>0</v>
      </c>
      <c r="AH54" s="432">
        <v>0</v>
      </c>
      <c r="AI54" s="432">
        <v>0</v>
      </c>
      <c r="AJ54" s="432">
        <v>0.90220600000000006</v>
      </c>
      <c r="AK54" s="432">
        <v>0</v>
      </c>
      <c r="AL54" s="432">
        <v>0</v>
      </c>
      <c r="AM54" s="432">
        <v>0</v>
      </c>
      <c r="AN54" s="432">
        <v>0</v>
      </c>
      <c r="AO54" s="432">
        <v>0</v>
      </c>
      <c r="AP54" s="432">
        <v>0</v>
      </c>
      <c r="AQ54" s="432">
        <v>0</v>
      </c>
      <c r="AR54" s="432">
        <v>0</v>
      </c>
      <c r="AS54" s="432">
        <v>0</v>
      </c>
      <c r="AT54" s="432">
        <v>0</v>
      </c>
      <c r="AU54" s="432">
        <v>0</v>
      </c>
      <c r="AV54" s="432">
        <v>0</v>
      </c>
      <c r="AW54" s="432">
        <v>0</v>
      </c>
      <c r="AX54" s="432">
        <v>0</v>
      </c>
      <c r="AY54" s="432">
        <v>0</v>
      </c>
      <c r="AZ54" s="432">
        <v>0.90220600000000006</v>
      </c>
      <c r="BA54" s="432">
        <v>0</v>
      </c>
      <c r="BB54" s="432">
        <v>0</v>
      </c>
      <c r="BC54" s="432">
        <v>0</v>
      </c>
      <c r="BD54" s="432">
        <v>0</v>
      </c>
      <c r="BE54" s="432">
        <v>0</v>
      </c>
      <c r="BF54" s="432">
        <v>0</v>
      </c>
      <c r="BG54" s="432">
        <v>0</v>
      </c>
      <c r="BH54" s="432">
        <v>0</v>
      </c>
      <c r="BI54" s="432">
        <v>0</v>
      </c>
      <c r="BJ54" s="432">
        <v>0</v>
      </c>
      <c r="BK54" s="432">
        <v>0</v>
      </c>
      <c r="BL54" s="432">
        <v>0</v>
      </c>
      <c r="BM54" s="432">
        <v>0</v>
      </c>
      <c r="BN54" s="432">
        <v>0</v>
      </c>
      <c r="BO54" s="432">
        <v>0</v>
      </c>
      <c r="BP54" s="432">
        <v>0</v>
      </c>
      <c r="BQ54" s="432">
        <v>0</v>
      </c>
      <c r="BR54" s="432">
        <v>4.0000000000000036E-2</v>
      </c>
      <c r="BS54" s="438">
        <v>0.9422060000000001</v>
      </c>
      <c r="BT54" s="433">
        <v>1.1892438916582665E-3</v>
      </c>
      <c r="BV54" s="412" t="str">
        <f t="shared" si="1"/>
        <v>-</v>
      </c>
      <c r="BW54" s="412" t="str">
        <f t="shared" si="2"/>
        <v>Đất chợ</v>
      </c>
      <c r="BX54" s="412" t="str">
        <f t="shared" si="3"/>
        <v>DCH</v>
      </c>
      <c r="BY54" s="419">
        <f t="shared" si="4"/>
        <v>0.90220600000000006</v>
      </c>
      <c r="BZ54" s="419">
        <f t="shared" si="6"/>
        <v>1.1387562534280595E-3</v>
      </c>
      <c r="CA54" s="419">
        <f t="shared" si="5"/>
        <v>0.9422060000000001</v>
      </c>
      <c r="CB54" s="419">
        <f t="shared" si="7"/>
        <v>1.1892438916582667E-3</v>
      </c>
      <c r="CC54" s="427">
        <f t="shared" si="8"/>
        <v>4.0000000000000036E-2</v>
      </c>
    </row>
    <row r="55" spans="1:81" ht="24.75" customHeight="1">
      <c r="A55" s="428" t="s">
        <v>339</v>
      </c>
      <c r="B55" s="429" t="s">
        <v>664</v>
      </c>
      <c r="C55" s="430" t="s">
        <v>665</v>
      </c>
      <c r="D55" s="431">
        <v>0</v>
      </c>
      <c r="E55" s="432">
        <v>0</v>
      </c>
      <c r="F55" s="432">
        <v>0</v>
      </c>
      <c r="G55" s="432">
        <v>0</v>
      </c>
      <c r="H55" s="432">
        <v>0</v>
      </c>
      <c r="I55" s="432">
        <v>0</v>
      </c>
      <c r="J55" s="432">
        <v>0</v>
      </c>
      <c r="K55" s="432">
        <v>0</v>
      </c>
      <c r="L55" s="432">
        <v>0</v>
      </c>
      <c r="M55" s="432">
        <v>0</v>
      </c>
      <c r="N55" s="432">
        <v>0</v>
      </c>
      <c r="O55" s="432">
        <v>0</v>
      </c>
      <c r="P55" s="432">
        <v>0</v>
      </c>
      <c r="Q55" s="432">
        <v>0</v>
      </c>
      <c r="R55" s="432">
        <v>0</v>
      </c>
      <c r="S55" s="432">
        <v>0</v>
      </c>
      <c r="T55" s="432">
        <v>0</v>
      </c>
      <c r="U55" s="432">
        <v>0</v>
      </c>
      <c r="V55" s="432">
        <v>0</v>
      </c>
      <c r="W55" s="432">
        <v>0</v>
      </c>
      <c r="X55" s="432">
        <v>0</v>
      </c>
      <c r="Y55" s="432">
        <v>0</v>
      </c>
      <c r="Z55" s="432">
        <v>0</v>
      </c>
      <c r="AA55" s="432">
        <v>0</v>
      </c>
      <c r="AB55" s="432">
        <v>0</v>
      </c>
      <c r="AC55" s="432">
        <v>0</v>
      </c>
      <c r="AD55" s="432">
        <v>0</v>
      </c>
      <c r="AE55" s="432">
        <v>0</v>
      </c>
      <c r="AF55" s="432">
        <v>0</v>
      </c>
      <c r="AG55" s="432">
        <v>0</v>
      </c>
      <c r="AH55" s="432">
        <v>0</v>
      </c>
      <c r="AI55" s="432">
        <v>0</v>
      </c>
      <c r="AJ55" s="432">
        <v>0</v>
      </c>
      <c r="AK55" s="432">
        <v>0</v>
      </c>
      <c r="AL55" s="432">
        <v>0</v>
      </c>
      <c r="AM55" s="432">
        <v>0</v>
      </c>
      <c r="AN55" s="432">
        <v>0</v>
      </c>
      <c r="AO55" s="432">
        <v>0</v>
      </c>
      <c r="AP55" s="432">
        <v>0</v>
      </c>
      <c r="AQ55" s="432">
        <v>0</v>
      </c>
      <c r="AR55" s="432">
        <v>0</v>
      </c>
      <c r="AS55" s="432">
        <v>0</v>
      </c>
      <c r="AT55" s="432">
        <v>0</v>
      </c>
      <c r="AU55" s="432">
        <v>0</v>
      </c>
      <c r="AV55" s="432">
        <v>0</v>
      </c>
      <c r="AW55" s="432">
        <v>0</v>
      </c>
      <c r="AX55" s="432">
        <v>0</v>
      </c>
      <c r="AY55" s="432">
        <v>0</v>
      </c>
      <c r="AZ55" s="432">
        <v>0</v>
      </c>
      <c r="BA55" s="432">
        <v>0</v>
      </c>
      <c r="BB55" s="432">
        <v>0</v>
      </c>
      <c r="BC55" s="432">
        <v>0</v>
      </c>
      <c r="BD55" s="432">
        <v>0</v>
      </c>
      <c r="BE55" s="432">
        <v>0</v>
      </c>
      <c r="BF55" s="432">
        <v>0</v>
      </c>
      <c r="BG55" s="432">
        <v>0</v>
      </c>
      <c r="BH55" s="432">
        <v>0</v>
      </c>
      <c r="BI55" s="432">
        <v>0</v>
      </c>
      <c r="BJ55" s="432">
        <v>0</v>
      </c>
      <c r="BK55" s="432">
        <v>0</v>
      </c>
      <c r="BL55" s="432">
        <v>0</v>
      </c>
      <c r="BM55" s="432">
        <v>0</v>
      </c>
      <c r="BN55" s="432">
        <v>0</v>
      </c>
      <c r="BO55" s="432">
        <v>0</v>
      </c>
      <c r="BP55" s="432">
        <v>0</v>
      </c>
      <c r="BQ55" s="432">
        <v>0</v>
      </c>
      <c r="BR55" s="432">
        <v>0</v>
      </c>
      <c r="BS55" s="432">
        <v>0</v>
      </c>
      <c r="BT55" s="433">
        <v>0</v>
      </c>
      <c r="BV55" s="412" t="str">
        <f t="shared" si="1"/>
        <v>2.10</v>
      </c>
      <c r="BW55" s="412" t="str">
        <f t="shared" si="2"/>
        <v>Đất danh lam thắng cảnh</v>
      </c>
      <c r="BX55" s="412" t="str">
        <f t="shared" si="3"/>
        <v>DDL</v>
      </c>
      <c r="BY55" s="419">
        <f t="shared" si="4"/>
        <v>0</v>
      </c>
      <c r="BZ55" s="419">
        <f t="shared" si="6"/>
        <v>0</v>
      </c>
      <c r="CA55" s="419">
        <f t="shared" si="5"/>
        <v>0</v>
      </c>
      <c r="CB55" s="419">
        <f t="shared" si="7"/>
        <v>0</v>
      </c>
      <c r="CC55" s="427">
        <f t="shared" si="8"/>
        <v>0</v>
      </c>
    </row>
    <row r="56" spans="1:81" ht="24.75" customHeight="1">
      <c r="A56" s="428" t="s">
        <v>340</v>
      </c>
      <c r="B56" s="429" t="s">
        <v>1677</v>
      </c>
      <c r="C56" s="430" t="s">
        <v>212</v>
      </c>
      <c r="D56" s="431">
        <v>0</v>
      </c>
      <c r="E56" s="432">
        <v>0</v>
      </c>
      <c r="F56" s="432">
        <v>0</v>
      </c>
      <c r="G56" s="432">
        <v>0</v>
      </c>
      <c r="H56" s="432">
        <v>0</v>
      </c>
      <c r="I56" s="432">
        <v>0</v>
      </c>
      <c r="J56" s="432">
        <v>0</v>
      </c>
      <c r="K56" s="432">
        <v>0</v>
      </c>
      <c r="L56" s="432">
        <v>0</v>
      </c>
      <c r="M56" s="432">
        <v>0</v>
      </c>
      <c r="N56" s="432">
        <v>0</v>
      </c>
      <c r="O56" s="432">
        <v>0</v>
      </c>
      <c r="P56" s="432">
        <v>0</v>
      </c>
      <c r="Q56" s="432">
        <v>0</v>
      </c>
      <c r="R56" s="432">
        <v>0</v>
      </c>
      <c r="S56" s="432">
        <v>0</v>
      </c>
      <c r="T56" s="432">
        <v>0</v>
      </c>
      <c r="U56" s="432">
        <v>0</v>
      </c>
      <c r="V56" s="432">
        <v>0</v>
      </c>
      <c r="W56" s="432">
        <v>0</v>
      </c>
      <c r="X56" s="432">
        <v>0</v>
      </c>
      <c r="Y56" s="432">
        <v>0</v>
      </c>
      <c r="Z56" s="432">
        <v>0</v>
      </c>
      <c r="AA56" s="432">
        <v>0</v>
      </c>
      <c r="AB56" s="432">
        <v>0</v>
      </c>
      <c r="AC56" s="432">
        <v>0</v>
      </c>
      <c r="AD56" s="432">
        <v>0</v>
      </c>
      <c r="AE56" s="432">
        <v>0</v>
      </c>
      <c r="AF56" s="432">
        <v>0</v>
      </c>
      <c r="AG56" s="432">
        <v>0</v>
      </c>
      <c r="AH56" s="432">
        <v>0</v>
      </c>
      <c r="AI56" s="432">
        <v>0</v>
      </c>
      <c r="AJ56" s="432">
        <v>0</v>
      </c>
      <c r="AK56" s="432">
        <v>0</v>
      </c>
      <c r="AL56" s="432">
        <v>0</v>
      </c>
      <c r="AM56" s="432">
        <v>0</v>
      </c>
      <c r="AN56" s="432">
        <v>0</v>
      </c>
      <c r="AO56" s="432">
        <v>0</v>
      </c>
      <c r="AP56" s="432">
        <v>0</v>
      </c>
      <c r="AQ56" s="432">
        <v>0</v>
      </c>
      <c r="AR56" s="432">
        <v>0</v>
      </c>
      <c r="AS56" s="432">
        <v>0</v>
      </c>
      <c r="AT56" s="432">
        <v>0</v>
      </c>
      <c r="AU56" s="432">
        <v>0</v>
      </c>
      <c r="AV56" s="432">
        <v>0</v>
      </c>
      <c r="AW56" s="432">
        <v>0</v>
      </c>
      <c r="AX56" s="432">
        <v>0</v>
      </c>
      <c r="AY56" s="432">
        <v>0</v>
      </c>
      <c r="AZ56" s="432">
        <v>0</v>
      </c>
      <c r="BA56" s="432">
        <v>0</v>
      </c>
      <c r="BB56" s="432">
        <v>0</v>
      </c>
      <c r="BC56" s="432">
        <v>0</v>
      </c>
      <c r="BD56" s="432">
        <v>0</v>
      </c>
      <c r="BE56" s="432">
        <v>0</v>
      </c>
      <c r="BF56" s="432">
        <v>0</v>
      </c>
      <c r="BG56" s="432">
        <v>0</v>
      </c>
      <c r="BH56" s="432">
        <v>0</v>
      </c>
      <c r="BI56" s="432">
        <v>0</v>
      </c>
      <c r="BJ56" s="432">
        <v>0</v>
      </c>
      <c r="BK56" s="432">
        <v>0</v>
      </c>
      <c r="BL56" s="432">
        <v>0</v>
      </c>
      <c r="BM56" s="432">
        <v>0</v>
      </c>
      <c r="BN56" s="432">
        <v>0</v>
      </c>
      <c r="BO56" s="432">
        <v>0</v>
      </c>
      <c r="BP56" s="432">
        <v>0</v>
      </c>
      <c r="BQ56" s="432">
        <v>0</v>
      </c>
      <c r="BR56" s="432">
        <v>0</v>
      </c>
      <c r="BS56" s="432">
        <v>0</v>
      </c>
      <c r="BT56" s="433">
        <v>0</v>
      </c>
      <c r="BV56" s="412" t="str">
        <f t="shared" si="1"/>
        <v>2.11</v>
      </c>
      <c r="BW56" s="412" t="str">
        <f t="shared" si="2"/>
        <v>Đất sinh hoạt cộng đồng</v>
      </c>
      <c r="BX56" s="412" t="str">
        <f t="shared" si="3"/>
        <v>DSH</v>
      </c>
      <c r="BY56" s="419">
        <f t="shared" si="4"/>
        <v>0</v>
      </c>
      <c r="BZ56" s="419">
        <f t="shared" si="6"/>
        <v>0</v>
      </c>
      <c r="CA56" s="419">
        <f t="shared" si="5"/>
        <v>0</v>
      </c>
      <c r="CB56" s="419">
        <f t="shared" si="7"/>
        <v>0</v>
      </c>
      <c r="CC56" s="427">
        <f t="shared" si="8"/>
        <v>0</v>
      </c>
    </row>
    <row r="57" spans="1:81" ht="24.75" customHeight="1">
      <c r="A57" s="428" t="s">
        <v>666</v>
      </c>
      <c r="B57" s="429" t="s">
        <v>195</v>
      </c>
      <c r="C57" s="430" t="s">
        <v>194</v>
      </c>
      <c r="D57" s="431">
        <v>2.2304309999999998</v>
      </c>
      <c r="E57" s="432">
        <v>0</v>
      </c>
      <c r="F57" s="432">
        <v>0</v>
      </c>
      <c r="G57" s="432">
        <v>0</v>
      </c>
      <c r="H57" s="432">
        <v>0</v>
      </c>
      <c r="I57" s="432">
        <v>0</v>
      </c>
      <c r="J57" s="432">
        <v>0</v>
      </c>
      <c r="K57" s="432">
        <v>0</v>
      </c>
      <c r="L57" s="432">
        <v>0</v>
      </c>
      <c r="M57" s="432">
        <v>0</v>
      </c>
      <c r="N57" s="432">
        <v>0</v>
      </c>
      <c r="O57" s="432">
        <v>0</v>
      </c>
      <c r="P57" s="432">
        <v>0</v>
      </c>
      <c r="Q57" s="432">
        <v>0</v>
      </c>
      <c r="R57" s="432">
        <v>0</v>
      </c>
      <c r="S57" s="432">
        <v>0</v>
      </c>
      <c r="T57" s="432">
        <v>0</v>
      </c>
      <c r="U57" s="432">
        <v>0</v>
      </c>
      <c r="V57" s="432">
        <v>0</v>
      </c>
      <c r="W57" s="432">
        <v>0</v>
      </c>
      <c r="X57" s="432">
        <v>0</v>
      </c>
      <c r="Y57" s="432">
        <v>0</v>
      </c>
      <c r="Z57" s="432">
        <v>0</v>
      </c>
      <c r="AA57" s="432">
        <v>2.2304309999999998</v>
      </c>
      <c r="AB57" s="432">
        <v>0</v>
      </c>
      <c r="AC57" s="432">
        <v>0</v>
      </c>
      <c r="AD57" s="432">
        <v>0</v>
      </c>
      <c r="AE57" s="432">
        <v>0</v>
      </c>
      <c r="AF57" s="432">
        <v>0</v>
      </c>
      <c r="AG57" s="432">
        <v>0</v>
      </c>
      <c r="AH57" s="432">
        <v>0</v>
      </c>
      <c r="AI57" s="432">
        <v>0</v>
      </c>
      <c r="AJ57" s="432">
        <v>0.7</v>
      </c>
      <c r="AK57" s="432">
        <v>0.7</v>
      </c>
      <c r="AL57" s="432">
        <v>0</v>
      </c>
      <c r="AM57" s="432">
        <v>0</v>
      </c>
      <c r="AN57" s="432">
        <v>0</v>
      </c>
      <c r="AO57" s="432">
        <v>0</v>
      </c>
      <c r="AP57" s="432">
        <v>0</v>
      </c>
      <c r="AQ57" s="432">
        <v>0</v>
      </c>
      <c r="AR57" s="432">
        <v>0</v>
      </c>
      <c r="AS57" s="432">
        <v>0</v>
      </c>
      <c r="AT57" s="432">
        <v>0</v>
      </c>
      <c r="AU57" s="432">
        <v>0</v>
      </c>
      <c r="AV57" s="432">
        <v>0</v>
      </c>
      <c r="AW57" s="432">
        <v>0</v>
      </c>
      <c r="AX57" s="432">
        <v>0</v>
      </c>
      <c r="AY57" s="432">
        <v>0</v>
      </c>
      <c r="AZ57" s="432">
        <v>0</v>
      </c>
      <c r="BA57" s="432">
        <v>0</v>
      </c>
      <c r="BB57" s="432">
        <v>0</v>
      </c>
      <c r="BC57" s="432">
        <v>1.5304309999999999</v>
      </c>
      <c r="BD57" s="432">
        <v>0</v>
      </c>
      <c r="BE57" s="432">
        <v>0</v>
      </c>
      <c r="BF57" s="432">
        <v>0</v>
      </c>
      <c r="BG57" s="432">
        <v>0</v>
      </c>
      <c r="BH57" s="432">
        <v>0</v>
      </c>
      <c r="BI57" s="432">
        <v>0</v>
      </c>
      <c r="BJ57" s="432">
        <v>0</v>
      </c>
      <c r="BK57" s="432">
        <v>0</v>
      </c>
      <c r="BL57" s="432">
        <v>0</v>
      </c>
      <c r="BM57" s="432">
        <v>0</v>
      </c>
      <c r="BN57" s="432">
        <v>0</v>
      </c>
      <c r="BO57" s="432">
        <v>0</v>
      </c>
      <c r="BP57" s="432">
        <v>0</v>
      </c>
      <c r="BQ57" s="432">
        <v>0.7</v>
      </c>
      <c r="BR57" s="432">
        <v>0.25500000000000034</v>
      </c>
      <c r="BS57" s="432">
        <v>2.4854310000000002</v>
      </c>
      <c r="BT57" s="433">
        <v>3.1370885293535563E-3</v>
      </c>
      <c r="BV57" s="412" t="str">
        <f t="shared" si="1"/>
        <v>2.12</v>
      </c>
      <c r="BW57" s="412" t="str">
        <f t="shared" si="2"/>
        <v>Đất khu vui chơi, giải trí công cộng</v>
      </c>
      <c r="BX57" s="412" t="str">
        <f t="shared" si="3"/>
        <v>DKV</v>
      </c>
      <c r="BY57" s="419">
        <f t="shared" si="4"/>
        <v>2.2304309999999998</v>
      </c>
      <c r="BZ57" s="419">
        <f t="shared" si="6"/>
        <v>2.8152298356359851E-3</v>
      </c>
      <c r="CA57" s="419">
        <f t="shared" si="5"/>
        <v>2.4854310000000002</v>
      </c>
      <c r="CB57" s="419">
        <f t="shared" si="7"/>
        <v>3.1370885293535568E-3</v>
      </c>
      <c r="CC57" s="427">
        <f t="shared" si="8"/>
        <v>0.25500000000000034</v>
      </c>
    </row>
    <row r="58" spans="1:81" ht="24.75" customHeight="1">
      <c r="A58" s="428" t="s">
        <v>668</v>
      </c>
      <c r="B58" s="429" t="s">
        <v>184</v>
      </c>
      <c r="C58" s="430" t="s">
        <v>27</v>
      </c>
      <c r="D58" s="431">
        <v>441.83152200000001</v>
      </c>
      <c r="E58" s="432">
        <v>0</v>
      </c>
      <c r="F58" s="432">
        <v>0</v>
      </c>
      <c r="G58" s="432">
        <v>0</v>
      </c>
      <c r="H58" s="432">
        <v>0</v>
      </c>
      <c r="I58" s="432">
        <v>0</v>
      </c>
      <c r="J58" s="432">
        <v>0</v>
      </c>
      <c r="K58" s="432">
        <v>0</v>
      </c>
      <c r="L58" s="432">
        <v>0</v>
      </c>
      <c r="M58" s="432">
        <v>0</v>
      </c>
      <c r="N58" s="432">
        <v>0</v>
      </c>
      <c r="O58" s="432">
        <v>0</v>
      </c>
      <c r="P58" s="432">
        <v>0</v>
      </c>
      <c r="Q58" s="432">
        <v>0</v>
      </c>
      <c r="R58" s="432">
        <v>0</v>
      </c>
      <c r="S58" s="432">
        <v>0</v>
      </c>
      <c r="T58" s="432">
        <v>0</v>
      </c>
      <c r="U58" s="432">
        <v>0</v>
      </c>
      <c r="V58" s="432">
        <v>0</v>
      </c>
      <c r="W58" s="432">
        <v>0</v>
      </c>
      <c r="X58" s="432">
        <v>0</v>
      </c>
      <c r="Y58" s="432">
        <v>0</v>
      </c>
      <c r="Z58" s="432">
        <v>0</v>
      </c>
      <c r="AA58" s="432">
        <v>441.83152200000001</v>
      </c>
      <c r="AB58" s="432">
        <v>0</v>
      </c>
      <c r="AC58" s="432">
        <v>0</v>
      </c>
      <c r="AD58" s="432">
        <v>0</v>
      </c>
      <c r="AE58" s="432">
        <v>1.08</v>
      </c>
      <c r="AF58" s="432">
        <v>0</v>
      </c>
      <c r="AG58" s="432">
        <v>0</v>
      </c>
      <c r="AH58" s="432">
        <v>0</v>
      </c>
      <c r="AI58" s="432">
        <v>0</v>
      </c>
      <c r="AJ58" s="432">
        <v>12.795999999999998</v>
      </c>
      <c r="AK58" s="432">
        <v>12.159999999999998</v>
      </c>
      <c r="AL58" s="432">
        <v>0.312</v>
      </c>
      <c r="AM58" s="432">
        <v>8.2799999999999999E-2</v>
      </c>
      <c r="AN58" s="432">
        <v>0</v>
      </c>
      <c r="AO58" s="432">
        <v>0</v>
      </c>
      <c r="AP58" s="432">
        <v>0</v>
      </c>
      <c r="AQ58" s="432">
        <v>0.24120000000000003</v>
      </c>
      <c r="AR58" s="432">
        <v>0</v>
      </c>
      <c r="AS58" s="432">
        <v>0</v>
      </c>
      <c r="AT58" s="432">
        <v>0</v>
      </c>
      <c r="AU58" s="432">
        <v>0</v>
      </c>
      <c r="AV58" s="432">
        <v>0</v>
      </c>
      <c r="AW58" s="432">
        <v>0</v>
      </c>
      <c r="AX58" s="432">
        <v>0</v>
      </c>
      <c r="AY58" s="432">
        <v>0</v>
      </c>
      <c r="AZ58" s="432">
        <v>0</v>
      </c>
      <c r="BA58" s="432">
        <v>0</v>
      </c>
      <c r="BB58" s="432">
        <v>0</v>
      </c>
      <c r="BC58" s="432">
        <v>0</v>
      </c>
      <c r="BD58" s="432">
        <v>427.95552200000003</v>
      </c>
      <c r="BE58" s="432">
        <v>0</v>
      </c>
      <c r="BF58" s="432">
        <v>0</v>
      </c>
      <c r="BG58" s="432">
        <v>0</v>
      </c>
      <c r="BH58" s="432">
        <v>0</v>
      </c>
      <c r="BI58" s="432">
        <v>0</v>
      </c>
      <c r="BJ58" s="432">
        <v>0</v>
      </c>
      <c r="BK58" s="432">
        <v>0</v>
      </c>
      <c r="BL58" s="432">
        <v>0</v>
      </c>
      <c r="BM58" s="432">
        <v>0</v>
      </c>
      <c r="BN58" s="432">
        <v>0</v>
      </c>
      <c r="BO58" s="432">
        <v>0</v>
      </c>
      <c r="BP58" s="432">
        <v>0</v>
      </c>
      <c r="BQ58" s="432">
        <v>13.875999999999998</v>
      </c>
      <c r="BR58" s="432">
        <v>10.155000000000065</v>
      </c>
      <c r="BS58" s="432">
        <v>451.98652200000009</v>
      </c>
      <c r="BT58" s="433">
        <v>0.57077098220190647</v>
      </c>
      <c r="BV58" s="412" t="str">
        <f t="shared" si="1"/>
        <v>2.13</v>
      </c>
      <c r="BW58" s="412" t="str">
        <f t="shared" si="2"/>
        <v>Đất ở tại nông thôn</v>
      </c>
      <c r="BX58" s="412" t="str">
        <f t="shared" si="3"/>
        <v>ONT</v>
      </c>
      <c r="BY58" s="419">
        <f t="shared" si="4"/>
        <v>441.83152200000001</v>
      </c>
      <c r="BZ58" s="419">
        <f t="shared" si="6"/>
        <v>0.55767575103594658</v>
      </c>
      <c r="CA58" s="419">
        <f t="shared" si="5"/>
        <v>451.98652200000009</v>
      </c>
      <c r="CB58" s="419">
        <f t="shared" si="7"/>
        <v>0.57049330019164046</v>
      </c>
      <c r="CC58" s="427">
        <f t="shared" si="8"/>
        <v>10.155000000000086</v>
      </c>
    </row>
    <row r="59" spans="1:81" ht="24.75" customHeight="1">
      <c r="A59" s="428" t="s">
        <v>734</v>
      </c>
      <c r="B59" s="429" t="s">
        <v>188</v>
      </c>
      <c r="C59" s="430" t="s">
        <v>28</v>
      </c>
      <c r="D59" s="431">
        <v>55.495649999999998</v>
      </c>
      <c r="E59" s="432">
        <v>0</v>
      </c>
      <c r="F59" s="432">
        <v>0</v>
      </c>
      <c r="G59" s="432">
        <v>0</v>
      </c>
      <c r="H59" s="432">
        <v>0</v>
      </c>
      <c r="I59" s="432">
        <v>0</v>
      </c>
      <c r="J59" s="432">
        <v>0</v>
      </c>
      <c r="K59" s="432">
        <v>0</v>
      </c>
      <c r="L59" s="432">
        <v>0</v>
      </c>
      <c r="M59" s="432">
        <v>0</v>
      </c>
      <c r="N59" s="432">
        <v>0</v>
      </c>
      <c r="O59" s="432">
        <v>0</v>
      </c>
      <c r="P59" s="432">
        <v>0</v>
      </c>
      <c r="Q59" s="432">
        <v>0</v>
      </c>
      <c r="R59" s="432">
        <v>0</v>
      </c>
      <c r="S59" s="432">
        <v>0</v>
      </c>
      <c r="T59" s="432">
        <v>0</v>
      </c>
      <c r="U59" s="432">
        <v>0</v>
      </c>
      <c r="V59" s="432">
        <v>0</v>
      </c>
      <c r="W59" s="432">
        <v>0</v>
      </c>
      <c r="X59" s="432">
        <v>0</v>
      </c>
      <c r="Y59" s="432">
        <v>0</v>
      </c>
      <c r="Z59" s="432">
        <v>0</v>
      </c>
      <c r="AA59" s="432">
        <v>55.495649999999998</v>
      </c>
      <c r="AB59" s="432">
        <v>0</v>
      </c>
      <c r="AC59" s="432">
        <v>0</v>
      </c>
      <c r="AD59" s="432">
        <v>0</v>
      </c>
      <c r="AE59" s="432">
        <v>0</v>
      </c>
      <c r="AF59" s="432">
        <v>0</v>
      </c>
      <c r="AG59" s="432">
        <v>0</v>
      </c>
      <c r="AH59" s="432">
        <v>0</v>
      </c>
      <c r="AI59" s="432">
        <v>0</v>
      </c>
      <c r="AJ59" s="432">
        <v>1.23</v>
      </c>
      <c r="AK59" s="432">
        <v>1.23</v>
      </c>
      <c r="AL59" s="432">
        <v>0</v>
      </c>
      <c r="AM59" s="432">
        <v>0</v>
      </c>
      <c r="AN59" s="432">
        <v>0</v>
      </c>
      <c r="AO59" s="432">
        <v>0</v>
      </c>
      <c r="AP59" s="432">
        <v>0</v>
      </c>
      <c r="AQ59" s="432">
        <v>0</v>
      </c>
      <c r="AR59" s="432">
        <v>0</v>
      </c>
      <c r="AS59" s="432">
        <v>0</v>
      </c>
      <c r="AT59" s="432">
        <v>0</v>
      </c>
      <c r="AU59" s="432">
        <v>0</v>
      </c>
      <c r="AV59" s="432">
        <v>0</v>
      </c>
      <c r="AW59" s="432">
        <v>0</v>
      </c>
      <c r="AX59" s="432">
        <v>0</v>
      </c>
      <c r="AY59" s="432">
        <v>0</v>
      </c>
      <c r="AZ59" s="432">
        <v>0</v>
      </c>
      <c r="BA59" s="432">
        <v>0</v>
      </c>
      <c r="BB59" s="432">
        <v>0</v>
      </c>
      <c r="BC59" s="432">
        <v>0.02</v>
      </c>
      <c r="BD59" s="432">
        <v>0</v>
      </c>
      <c r="BE59" s="432">
        <v>54.245649999999998</v>
      </c>
      <c r="BF59" s="432">
        <v>0</v>
      </c>
      <c r="BG59" s="432">
        <v>0</v>
      </c>
      <c r="BH59" s="432">
        <v>0</v>
      </c>
      <c r="BI59" s="432">
        <v>0</v>
      </c>
      <c r="BJ59" s="432">
        <v>0</v>
      </c>
      <c r="BK59" s="432">
        <v>0</v>
      </c>
      <c r="BL59" s="432">
        <v>0</v>
      </c>
      <c r="BM59" s="432">
        <v>0</v>
      </c>
      <c r="BN59" s="432">
        <v>0</v>
      </c>
      <c r="BO59" s="432">
        <v>0</v>
      </c>
      <c r="BP59" s="432">
        <v>0</v>
      </c>
      <c r="BQ59" s="432">
        <v>1.25</v>
      </c>
      <c r="BR59" s="432">
        <v>3.2776399999999981</v>
      </c>
      <c r="BS59" s="432">
        <v>58.773289999999996</v>
      </c>
      <c r="BT59" s="433">
        <v>7.4183115077976439E-2</v>
      </c>
      <c r="BV59" s="412" t="str">
        <f t="shared" si="1"/>
        <v>2.14</v>
      </c>
      <c r="BW59" s="412" t="str">
        <f t="shared" si="2"/>
        <v>Đất ở tại đô thị</v>
      </c>
      <c r="BX59" s="412" t="str">
        <f t="shared" si="3"/>
        <v>ODT</v>
      </c>
      <c r="BY59" s="419">
        <f t="shared" si="4"/>
        <v>55.495649999999998</v>
      </c>
      <c r="BZ59" s="419">
        <f t="shared" si="6"/>
        <v>7.0046107513755035E-2</v>
      </c>
      <c r="CA59" s="419">
        <f t="shared" si="5"/>
        <v>58.773289999999996</v>
      </c>
      <c r="CB59" s="419">
        <f t="shared" si="7"/>
        <v>7.4183115077976453E-2</v>
      </c>
      <c r="CC59" s="427">
        <f t="shared" si="8"/>
        <v>3.2776399999999981</v>
      </c>
    </row>
    <row r="60" spans="1:81" ht="24.75" customHeight="1">
      <c r="A60" s="428" t="s">
        <v>736</v>
      </c>
      <c r="B60" s="429" t="s">
        <v>667</v>
      </c>
      <c r="C60" s="430" t="s">
        <v>29</v>
      </c>
      <c r="D60" s="431">
        <v>6.8607360000000002</v>
      </c>
      <c r="E60" s="432">
        <v>0</v>
      </c>
      <c r="F60" s="432">
        <v>0</v>
      </c>
      <c r="G60" s="432">
        <v>0</v>
      </c>
      <c r="H60" s="432">
        <v>0</v>
      </c>
      <c r="I60" s="432">
        <v>0</v>
      </c>
      <c r="J60" s="432">
        <v>0</v>
      </c>
      <c r="K60" s="432">
        <v>0</v>
      </c>
      <c r="L60" s="432">
        <v>0</v>
      </c>
      <c r="M60" s="432">
        <v>0</v>
      </c>
      <c r="N60" s="432">
        <v>0</v>
      </c>
      <c r="O60" s="432">
        <v>0</v>
      </c>
      <c r="P60" s="432">
        <v>0</v>
      </c>
      <c r="Q60" s="432">
        <v>0</v>
      </c>
      <c r="R60" s="432">
        <v>0</v>
      </c>
      <c r="S60" s="432">
        <v>0</v>
      </c>
      <c r="T60" s="432">
        <v>0</v>
      </c>
      <c r="U60" s="432">
        <v>0</v>
      </c>
      <c r="V60" s="432">
        <v>0</v>
      </c>
      <c r="W60" s="432">
        <v>0</v>
      </c>
      <c r="X60" s="432">
        <v>0</v>
      </c>
      <c r="Y60" s="432">
        <v>0</v>
      </c>
      <c r="Z60" s="432">
        <v>0</v>
      </c>
      <c r="AA60" s="432">
        <v>6.8607360000000002</v>
      </c>
      <c r="AB60" s="432">
        <v>0</v>
      </c>
      <c r="AC60" s="432">
        <v>0.6099</v>
      </c>
      <c r="AD60" s="432">
        <v>0</v>
      </c>
      <c r="AE60" s="432">
        <v>0</v>
      </c>
      <c r="AF60" s="432">
        <v>0</v>
      </c>
      <c r="AG60" s="432">
        <v>0</v>
      </c>
      <c r="AH60" s="432">
        <v>0</v>
      </c>
      <c r="AI60" s="432">
        <v>0</v>
      </c>
      <c r="AJ60" s="432">
        <v>0.02</v>
      </c>
      <c r="AK60" s="432">
        <v>0.02</v>
      </c>
      <c r="AL60" s="432">
        <v>0</v>
      </c>
      <c r="AM60" s="432">
        <v>0</v>
      </c>
      <c r="AN60" s="432">
        <v>0</v>
      </c>
      <c r="AO60" s="432">
        <v>0</v>
      </c>
      <c r="AP60" s="432">
        <v>0</v>
      </c>
      <c r="AQ60" s="432">
        <v>0</v>
      </c>
      <c r="AR60" s="432">
        <v>0</v>
      </c>
      <c r="AS60" s="432">
        <v>0</v>
      </c>
      <c r="AT60" s="432">
        <v>0</v>
      </c>
      <c r="AU60" s="432">
        <v>0</v>
      </c>
      <c r="AV60" s="432">
        <v>0</v>
      </c>
      <c r="AW60" s="432">
        <v>0</v>
      </c>
      <c r="AX60" s="432">
        <v>0</v>
      </c>
      <c r="AY60" s="432">
        <v>0</v>
      </c>
      <c r="AZ60" s="432">
        <v>0</v>
      </c>
      <c r="BA60" s="432">
        <v>0</v>
      </c>
      <c r="BB60" s="432">
        <v>0</v>
      </c>
      <c r="BC60" s="432">
        <v>0</v>
      </c>
      <c r="BD60" s="432">
        <v>0</v>
      </c>
      <c r="BE60" s="432">
        <v>0</v>
      </c>
      <c r="BF60" s="432">
        <v>6.230836</v>
      </c>
      <c r="BG60" s="432">
        <v>0</v>
      </c>
      <c r="BH60" s="432">
        <v>0</v>
      </c>
      <c r="BI60" s="432">
        <v>0</v>
      </c>
      <c r="BJ60" s="432">
        <v>0</v>
      </c>
      <c r="BK60" s="432">
        <v>0</v>
      </c>
      <c r="BL60" s="432">
        <v>0</v>
      </c>
      <c r="BM60" s="432">
        <v>0</v>
      </c>
      <c r="BN60" s="432">
        <v>0</v>
      </c>
      <c r="BO60" s="432">
        <v>0</v>
      </c>
      <c r="BP60" s="432">
        <v>0</v>
      </c>
      <c r="BQ60" s="432">
        <v>0.62990000000000002</v>
      </c>
      <c r="BR60" s="432">
        <v>-0.62990000000000002</v>
      </c>
      <c r="BS60" s="432">
        <v>6.230836</v>
      </c>
      <c r="BT60" s="433">
        <v>7.864504845993792E-3</v>
      </c>
      <c r="BV60" s="412" t="str">
        <f t="shared" si="1"/>
        <v>2.15</v>
      </c>
      <c r="BW60" s="412" t="str">
        <f t="shared" si="2"/>
        <v>Đất xây dựng trụ sở cơ quan</v>
      </c>
      <c r="BX60" s="412" t="str">
        <f t="shared" si="3"/>
        <v>TSC</v>
      </c>
      <c r="BY60" s="419">
        <f t="shared" si="4"/>
        <v>6.8607360000000002</v>
      </c>
      <c r="BZ60" s="419">
        <f t="shared" si="6"/>
        <v>8.6595589290239822E-3</v>
      </c>
      <c r="CA60" s="419">
        <f t="shared" si="5"/>
        <v>6.230836</v>
      </c>
      <c r="CB60" s="419">
        <f t="shared" si="7"/>
        <v>7.8645048459937937E-3</v>
      </c>
      <c r="CC60" s="427">
        <f t="shared" si="8"/>
        <v>-0.62990000000000013</v>
      </c>
    </row>
    <row r="61" spans="1:81" ht="36.75" customHeight="1">
      <c r="A61" s="428" t="s">
        <v>1678</v>
      </c>
      <c r="B61" s="429" t="s">
        <v>669</v>
      </c>
      <c r="C61" s="430" t="s">
        <v>670</v>
      </c>
      <c r="D61" s="431">
        <v>2.8317180000000004</v>
      </c>
      <c r="E61" s="432">
        <v>0</v>
      </c>
      <c r="F61" s="432">
        <v>0</v>
      </c>
      <c r="G61" s="432">
        <v>0</v>
      </c>
      <c r="H61" s="432">
        <v>0</v>
      </c>
      <c r="I61" s="432">
        <v>0</v>
      </c>
      <c r="J61" s="432">
        <v>0</v>
      </c>
      <c r="K61" s="432">
        <v>0</v>
      </c>
      <c r="L61" s="432">
        <v>0</v>
      </c>
      <c r="M61" s="432">
        <v>0</v>
      </c>
      <c r="N61" s="432">
        <v>0</v>
      </c>
      <c r="O61" s="432">
        <v>0</v>
      </c>
      <c r="P61" s="432">
        <v>0</v>
      </c>
      <c r="Q61" s="432">
        <v>0</v>
      </c>
      <c r="R61" s="432">
        <v>0</v>
      </c>
      <c r="S61" s="432">
        <v>0</v>
      </c>
      <c r="T61" s="432">
        <v>0</v>
      </c>
      <c r="U61" s="432">
        <v>0</v>
      </c>
      <c r="V61" s="432">
        <v>0</v>
      </c>
      <c r="W61" s="432">
        <v>0</v>
      </c>
      <c r="X61" s="432">
        <v>0</v>
      </c>
      <c r="Y61" s="432">
        <v>0</v>
      </c>
      <c r="Z61" s="432">
        <v>0</v>
      </c>
      <c r="AA61" s="432">
        <v>2.8317180000000004</v>
      </c>
      <c r="AB61" s="432">
        <v>0</v>
      </c>
      <c r="AC61" s="432">
        <v>0</v>
      </c>
      <c r="AD61" s="432">
        <v>0</v>
      </c>
      <c r="AE61" s="432">
        <v>0</v>
      </c>
      <c r="AF61" s="432">
        <v>0</v>
      </c>
      <c r="AG61" s="432">
        <v>0</v>
      </c>
      <c r="AH61" s="432">
        <v>0</v>
      </c>
      <c r="AI61" s="432">
        <v>0</v>
      </c>
      <c r="AJ61" s="432">
        <v>0</v>
      </c>
      <c r="AK61" s="432">
        <v>0</v>
      </c>
      <c r="AL61" s="432">
        <v>0</v>
      </c>
      <c r="AM61" s="432">
        <v>0</v>
      </c>
      <c r="AN61" s="432">
        <v>0</v>
      </c>
      <c r="AO61" s="432">
        <v>0</v>
      </c>
      <c r="AP61" s="432">
        <v>0</v>
      </c>
      <c r="AQ61" s="432">
        <v>0</v>
      </c>
      <c r="AR61" s="432">
        <v>0</v>
      </c>
      <c r="AS61" s="432">
        <v>0</v>
      </c>
      <c r="AT61" s="432">
        <v>0</v>
      </c>
      <c r="AU61" s="432">
        <v>0</v>
      </c>
      <c r="AV61" s="432">
        <v>0</v>
      </c>
      <c r="AW61" s="432">
        <v>0</v>
      </c>
      <c r="AX61" s="432">
        <v>0</v>
      </c>
      <c r="AY61" s="432">
        <v>0</v>
      </c>
      <c r="AZ61" s="432">
        <v>0</v>
      </c>
      <c r="BA61" s="432">
        <v>0</v>
      </c>
      <c r="BB61" s="432">
        <v>0</v>
      </c>
      <c r="BC61" s="432">
        <v>0</v>
      </c>
      <c r="BD61" s="432">
        <v>0</v>
      </c>
      <c r="BE61" s="432">
        <v>0</v>
      </c>
      <c r="BF61" s="432">
        <v>0</v>
      </c>
      <c r="BG61" s="432">
        <v>2.8317180000000004</v>
      </c>
      <c r="BH61" s="432">
        <v>0</v>
      </c>
      <c r="BI61" s="432">
        <v>0</v>
      </c>
      <c r="BJ61" s="432">
        <v>0</v>
      </c>
      <c r="BK61" s="432">
        <v>0</v>
      </c>
      <c r="BL61" s="432">
        <v>0</v>
      </c>
      <c r="BM61" s="432">
        <v>0</v>
      </c>
      <c r="BN61" s="432">
        <v>0</v>
      </c>
      <c r="BO61" s="432">
        <v>0</v>
      </c>
      <c r="BP61" s="432">
        <v>0</v>
      </c>
      <c r="BQ61" s="432">
        <v>0</v>
      </c>
      <c r="BR61" s="432">
        <v>0</v>
      </c>
      <c r="BS61" s="432">
        <v>2.8317180000000004</v>
      </c>
      <c r="BT61" s="433">
        <v>3.5741688488491515E-3</v>
      </c>
      <c r="BV61" s="412" t="str">
        <f t="shared" si="1"/>
        <v>2.16</v>
      </c>
      <c r="BW61" s="412" t="str">
        <f t="shared" si="2"/>
        <v>Đất xây dựng trụ sở của tổ chức sự nghiệp</v>
      </c>
      <c r="BX61" s="412" t="str">
        <f t="shared" si="3"/>
        <v>DTS</v>
      </c>
      <c r="BY61" s="419">
        <f t="shared" si="4"/>
        <v>2.8317180000000004</v>
      </c>
      <c r="BZ61" s="419">
        <f t="shared" si="6"/>
        <v>3.5741688488491515E-3</v>
      </c>
      <c r="CA61" s="419">
        <f t="shared" si="5"/>
        <v>2.8317180000000004</v>
      </c>
      <c r="CB61" s="419">
        <f t="shared" si="7"/>
        <v>3.5741688488491515E-3</v>
      </c>
      <c r="CC61" s="427">
        <f t="shared" si="8"/>
        <v>0</v>
      </c>
    </row>
    <row r="62" spans="1:81" ht="24.75" hidden="1" customHeight="1">
      <c r="A62" s="428" t="s">
        <v>1679</v>
      </c>
      <c r="B62" s="429" t="s">
        <v>1657</v>
      </c>
      <c r="C62" s="430" t="s">
        <v>1658</v>
      </c>
      <c r="D62" s="431">
        <v>0</v>
      </c>
      <c r="E62" s="432">
        <v>0</v>
      </c>
      <c r="F62" s="432">
        <v>0</v>
      </c>
      <c r="G62" s="432">
        <v>0</v>
      </c>
      <c r="H62" s="432">
        <v>0</v>
      </c>
      <c r="I62" s="432">
        <v>0</v>
      </c>
      <c r="J62" s="432">
        <v>0</v>
      </c>
      <c r="K62" s="432">
        <v>0</v>
      </c>
      <c r="L62" s="432">
        <v>0</v>
      </c>
      <c r="M62" s="432">
        <v>0</v>
      </c>
      <c r="N62" s="432">
        <v>0</v>
      </c>
      <c r="O62" s="432">
        <v>0</v>
      </c>
      <c r="P62" s="432">
        <v>0</v>
      </c>
      <c r="Q62" s="432">
        <v>0</v>
      </c>
      <c r="R62" s="432">
        <v>0</v>
      </c>
      <c r="S62" s="432">
        <v>0</v>
      </c>
      <c r="T62" s="432">
        <v>0</v>
      </c>
      <c r="U62" s="432">
        <v>0</v>
      </c>
      <c r="V62" s="432">
        <v>0</v>
      </c>
      <c r="W62" s="432">
        <v>0</v>
      </c>
      <c r="X62" s="432">
        <v>0</v>
      </c>
      <c r="Y62" s="432">
        <v>0</v>
      </c>
      <c r="Z62" s="432">
        <v>0</v>
      </c>
      <c r="AA62" s="432">
        <v>0</v>
      </c>
      <c r="AB62" s="432">
        <v>0</v>
      </c>
      <c r="AC62" s="432">
        <v>0</v>
      </c>
      <c r="AD62" s="432">
        <v>0</v>
      </c>
      <c r="AE62" s="432">
        <v>0</v>
      </c>
      <c r="AF62" s="432">
        <v>0</v>
      </c>
      <c r="AG62" s="432">
        <v>0</v>
      </c>
      <c r="AH62" s="432">
        <v>0</v>
      </c>
      <c r="AI62" s="432">
        <v>0</v>
      </c>
      <c r="AJ62" s="432">
        <v>0</v>
      </c>
      <c r="AK62" s="432">
        <v>0</v>
      </c>
      <c r="AL62" s="432">
        <v>0</v>
      </c>
      <c r="AM62" s="432">
        <v>0</v>
      </c>
      <c r="AN62" s="432">
        <v>0</v>
      </c>
      <c r="AO62" s="432">
        <v>0</v>
      </c>
      <c r="AP62" s="432">
        <v>0</v>
      </c>
      <c r="AQ62" s="432">
        <v>0</v>
      </c>
      <c r="AR62" s="432">
        <v>0</v>
      </c>
      <c r="AS62" s="432">
        <v>0</v>
      </c>
      <c r="AT62" s="432">
        <v>0</v>
      </c>
      <c r="AU62" s="432">
        <v>0</v>
      </c>
      <c r="AV62" s="432">
        <v>0</v>
      </c>
      <c r="AW62" s="432">
        <v>0</v>
      </c>
      <c r="AX62" s="432">
        <v>0</v>
      </c>
      <c r="AY62" s="432">
        <v>0</v>
      </c>
      <c r="AZ62" s="432">
        <v>0</v>
      </c>
      <c r="BA62" s="432">
        <v>0</v>
      </c>
      <c r="BB62" s="432">
        <v>0</v>
      </c>
      <c r="BC62" s="432">
        <v>0</v>
      </c>
      <c r="BD62" s="432">
        <v>0</v>
      </c>
      <c r="BE62" s="432">
        <v>0</v>
      </c>
      <c r="BF62" s="432">
        <v>0</v>
      </c>
      <c r="BG62" s="432">
        <v>0</v>
      </c>
      <c r="BH62" s="432">
        <v>0</v>
      </c>
      <c r="BI62" s="432">
        <v>0</v>
      </c>
      <c r="BJ62" s="432">
        <v>0</v>
      </c>
      <c r="BK62" s="432">
        <v>0</v>
      </c>
      <c r="BL62" s="432">
        <v>0</v>
      </c>
      <c r="BM62" s="432">
        <v>0</v>
      </c>
      <c r="BN62" s="432">
        <v>0</v>
      </c>
      <c r="BO62" s="432">
        <v>0</v>
      </c>
      <c r="BP62" s="432">
        <v>0</v>
      </c>
      <c r="BQ62" s="432">
        <v>0</v>
      </c>
      <c r="BR62" s="432">
        <v>0</v>
      </c>
      <c r="BS62" s="432">
        <v>0</v>
      </c>
      <c r="BT62" s="433">
        <v>0</v>
      </c>
      <c r="BV62" s="412" t="str">
        <f t="shared" si="1"/>
        <v>2.17</v>
      </c>
      <c r="BW62" s="412" t="str">
        <f t="shared" si="2"/>
        <v>Đất xây dựng cơ sở ngoại giao</v>
      </c>
      <c r="BX62" s="412" t="str">
        <f t="shared" si="3"/>
        <v>DNG</v>
      </c>
      <c r="BY62" s="419">
        <f t="shared" si="4"/>
        <v>0</v>
      </c>
      <c r="BZ62" s="419">
        <f t="shared" si="6"/>
        <v>0</v>
      </c>
      <c r="CA62" s="419">
        <f t="shared" si="5"/>
        <v>0</v>
      </c>
      <c r="CB62" s="419">
        <f t="shared" si="7"/>
        <v>0</v>
      </c>
      <c r="CC62" s="427">
        <f t="shared" si="8"/>
        <v>0</v>
      </c>
    </row>
    <row r="63" spans="1:81" ht="24.75" customHeight="1">
      <c r="A63" s="428" t="s">
        <v>1659</v>
      </c>
      <c r="B63" s="429" t="s">
        <v>1680</v>
      </c>
      <c r="C63" s="430" t="s">
        <v>1681</v>
      </c>
      <c r="D63" s="431">
        <v>0</v>
      </c>
      <c r="E63" s="432">
        <v>0</v>
      </c>
      <c r="F63" s="432">
        <v>0</v>
      </c>
      <c r="G63" s="432">
        <v>0</v>
      </c>
      <c r="H63" s="432">
        <v>0</v>
      </c>
      <c r="I63" s="432">
        <v>0</v>
      </c>
      <c r="J63" s="432">
        <v>0</v>
      </c>
      <c r="K63" s="432">
        <v>0</v>
      </c>
      <c r="L63" s="432">
        <v>0</v>
      </c>
      <c r="M63" s="432">
        <v>0</v>
      </c>
      <c r="N63" s="432">
        <v>0</v>
      </c>
      <c r="O63" s="432">
        <v>0</v>
      </c>
      <c r="P63" s="432">
        <v>0</v>
      </c>
      <c r="Q63" s="432">
        <v>0</v>
      </c>
      <c r="R63" s="432">
        <v>0</v>
      </c>
      <c r="S63" s="432">
        <v>0</v>
      </c>
      <c r="T63" s="432">
        <v>0</v>
      </c>
      <c r="U63" s="432">
        <v>0</v>
      </c>
      <c r="V63" s="432">
        <v>0</v>
      </c>
      <c r="W63" s="432">
        <v>0</v>
      </c>
      <c r="X63" s="432">
        <v>0</v>
      </c>
      <c r="Y63" s="432">
        <v>0</v>
      </c>
      <c r="Z63" s="432">
        <v>0</v>
      </c>
      <c r="AA63" s="432">
        <v>0</v>
      </c>
      <c r="AB63" s="432">
        <v>0</v>
      </c>
      <c r="AC63" s="432">
        <v>0</v>
      </c>
      <c r="AD63" s="432">
        <v>0</v>
      </c>
      <c r="AE63" s="432">
        <v>0</v>
      </c>
      <c r="AF63" s="432">
        <v>0</v>
      </c>
      <c r="AG63" s="432">
        <v>0</v>
      </c>
      <c r="AH63" s="432">
        <v>0</v>
      </c>
      <c r="AI63" s="432">
        <v>0</v>
      </c>
      <c r="AJ63" s="432">
        <v>0</v>
      </c>
      <c r="AK63" s="432">
        <v>0</v>
      </c>
      <c r="AL63" s="432">
        <v>0</v>
      </c>
      <c r="AM63" s="432">
        <v>0</v>
      </c>
      <c r="AN63" s="432">
        <v>0</v>
      </c>
      <c r="AO63" s="432">
        <v>0</v>
      </c>
      <c r="AP63" s="432">
        <v>0</v>
      </c>
      <c r="AQ63" s="432">
        <v>0</v>
      </c>
      <c r="AR63" s="432">
        <v>0</v>
      </c>
      <c r="AS63" s="432">
        <v>0</v>
      </c>
      <c r="AT63" s="432">
        <v>0</v>
      </c>
      <c r="AU63" s="432">
        <v>0</v>
      </c>
      <c r="AV63" s="432">
        <v>0</v>
      </c>
      <c r="AW63" s="432">
        <v>0</v>
      </c>
      <c r="AX63" s="432">
        <v>0</v>
      </c>
      <c r="AY63" s="432">
        <v>0</v>
      </c>
      <c r="AZ63" s="432">
        <v>0</v>
      </c>
      <c r="BA63" s="432">
        <v>0</v>
      </c>
      <c r="BB63" s="432">
        <v>0</v>
      </c>
      <c r="BC63" s="432">
        <v>0</v>
      </c>
      <c r="BD63" s="432">
        <v>0</v>
      </c>
      <c r="BE63" s="432">
        <v>0</v>
      </c>
      <c r="BF63" s="432">
        <v>0</v>
      </c>
      <c r="BG63" s="432">
        <v>0</v>
      </c>
      <c r="BH63" s="432">
        <v>0</v>
      </c>
      <c r="BI63" s="432">
        <v>0</v>
      </c>
      <c r="BJ63" s="432">
        <v>0</v>
      </c>
      <c r="BK63" s="432">
        <v>0</v>
      </c>
      <c r="BL63" s="432">
        <v>0</v>
      </c>
      <c r="BM63" s="432">
        <v>0</v>
      </c>
      <c r="BN63" s="432">
        <v>0</v>
      </c>
      <c r="BO63" s="432">
        <v>0</v>
      </c>
      <c r="BP63" s="432">
        <v>0</v>
      </c>
      <c r="BQ63" s="432">
        <v>0</v>
      </c>
      <c r="BR63" s="432">
        <v>0</v>
      </c>
      <c r="BS63" s="432">
        <v>0</v>
      </c>
      <c r="BT63" s="433">
        <v>0</v>
      </c>
      <c r="BV63" s="412" t="str">
        <f t="shared" si="1"/>
        <v>2.18</v>
      </c>
      <c r="BW63" s="412" t="str">
        <f t="shared" si="2"/>
        <v>Đất tín ngưỡng</v>
      </c>
      <c r="BX63" s="412" t="str">
        <f t="shared" si="3"/>
        <v>TIN</v>
      </c>
      <c r="BY63" s="419">
        <f t="shared" si="4"/>
        <v>0</v>
      </c>
      <c r="BZ63" s="419">
        <f t="shared" si="6"/>
        <v>0</v>
      </c>
      <c r="CA63" s="419">
        <f t="shared" si="5"/>
        <v>0</v>
      </c>
      <c r="CB63" s="419">
        <f t="shared" si="7"/>
        <v>0</v>
      </c>
      <c r="CC63" s="427">
        <f t="shared" si="8"/>
        <v>0</v>
      </c>
    </row>
    <row r="64" spans="1:81" ht="24.75" customHeight="1">
      <c r="A64" s="428" t="s">
        <v>1660</v>
      </c>
      <c r="B64" s="429" t="s">
        <v>735</v>
      </c>
      <c r="C64" s="430" t="s">
        <v>30</v>
      </c>
      <c r="D64" s="431">
        <v>361.72814600000004</v>
      </c>
      <c r="E64" s="432">
        <v>0</v>
      </c>
      <c r="F64" s="432">
        <v>0</v>
      </c>
      <c r="G64" s="432">
        <v>0</v>
      </c>
      <c r="H64" s="432">
        <v>0</v>
      </c>
      <c r="I64" s="432">
        <v>0</v>
      </c>
      <c r="J64" s="432">
        <v>0</v>
      </c>
      <c r="K64" s="432">
        <v>0</v>
      </c>
      <c r="L64" s="432">
        <v>0</v>
      </c>
      <c r="M64" s="432">
        <v>0</v>
      </c>
      <c r="N64" s="432">
        <v>0</v>
      </c>
      <c r="O64" s="432">
        <v>0</v>
      </c>
      <c r="P64" s="432">
        <v>0</v>
      </c>
      <c r="Q64" s="432">
        <v>0</v>
      </c>
      <c r="R64" s="432">
        <v>0</v>
      </c>
      <c r="S64" s="432">
        <v>0</v>
      </c>
      <c r="T64" s="432">
        <v>0</v>
      </c>
      <c r="U64" s="432">
        <v>0</v>
      </c>
      <c r="V64" s="432">
        <v>0</v>
      </c>
      <c r="W64" s="432">
        <v>0</v>
      </c>
      <c r="X64" s="432">
        <v>0</v>
      </c>
      <c r="Y64" s="432">
        <v>0</v>
      </c>
      <c r="Z64" s="432">
        <v>0</v>
      </c>
      <c r="AA64" s="432">
        <v>361.72814599999998</v>
      </c>
      <c r="AB64" s="432">
        <v>0</v>
      </c>
      <c r="AC64" s="432">
        <v>0</v>
      </c>
      <c r="AD64" s="432">
        <v>0</v>
      </c>
      <c r="AE64" s="432">
        <v>0.5</v>
      </c>
      <c r="AF64" s="432">
        <v>0</v>
      </c>
      <c r="AG64" s="432">
        <v>0</v>
      </c>
      <c r="AH64" s="432">
        <v>0</v>
      </c>
      <c r="AI64" s="432">
        <v>0</v>
      </c>
      <c r="AJ64" s="432">
        <v>12.409700000000001</v>
      </c>
      <c r="AK64" s="432">
        <v>1.3465</v>
      </c>
      <c r="AL64" s="432">
        <v>3.81</v>
      </c>
      <c r="AM64" s="432">
        <v>3.2000000000000002E-3</v>
      </c>
      <c r="AN64" s="432">
        <v>0</v>
      </c>
      <c r="AO64" s="432">
        <v>0</v>
      </c>
      <c r="AP64" s="432">
        <v>0</v>
      </c>
      <c r="AQ64" s="432">
        <v>7.25</v>
      </c>
      <c r="AR64" s="432">
        <v>0</v>
      </c>
      <c r="AS64" s="432">
        <v>0</v>
      </c>
      <c r="AT64" s="432">
        <v>0</v>
      </c>
      <c r="AU64" s="432">
        <v>0</v>
      </c>
      <c r="AV64" s="432">
        <v>0</v>
      </c>
      <c r="AW64" s="432">
        <v>0</v>
      </c>
      <c r="AX64" s="432">
        <v>0</v>
      </c>
      <c r="AY64" s="432">
        <v>0</v>
      </c>
      <c r="AZ64" s="432">
        <v>0</v>
      </c>
      <c r="BA64" s="432">
        <v>0</v>
      </c>
      <c r="BB64" s="432">
        <v>0</v>
      </c>
      <c r="BC64" s="432">
        <v>0</v>
      </c>
      <c r="BD64" s="432">
        <v>4.1000000000000002E-2</v>
      </c>
      <c r="BE64" s="432">
        <v>0.08</v>
      </c>
      <c r="BF64" s="432">
        <v>0</v>
      </c>
      <c r="BG64" s="432">
        <v>0</v>
      </c>
      <c r="BH64" s="432">
        <v>0</v>
      </c>
      <c r="BI64" s="432">
        <v>0</v>
      </c>
      <c r="BJ64" s="432">
        <v>348.69744600000001</v>
      </c>
      <c r="BK64" s="432">
        <v>0</v>
      </c>
      <c r="BL64" s="432">
        <v>0</v>
      </c>
      <c r="BM64" s="432">
        <v>0</v>
      </c>
      <c r="BN64" s="432">
        <v>0</v>
      </c>
      <c r="BO64" s="432">
        <v>0</v>
      </c>
      <c r="BP64" s="432">
        <v>0</v>
      </c>
      <c r="BQ64" s="432">
        <v>13.030700000000001</v>
      </c>
      <c r="BR64" s="432">
        <v>-13.030700000000001</v>
      </c>
      <c r="BS64" s="432">
        <v>348.69744600000001</v>
      </c>
      <c r="BT64" s="433">
        <v>0.44417439560410488</v>
      </c>
      <c r="BV64" s="412" t="str">
        <f t="shared" si="1"/>
        <v>2.19</v>
      </c>
      <c r="BW64" s="412" t="str">
        <f t="shared" si="2"/>
        <v>Đất sông, ngòi, kênh, rạch, suối</v>
      </c>
      <c r="BX64" s="412" t="str">
        <f t="shared" si="3"/>
        <v>SON</v>
      </c>
      <c r="BY64" s="419">
        <f t="shared" si="4"/>
        <v>361.72814600000004</v>
      </c>
      <c r="BZ64" s="419">
        <f t="shared" si="6"/>
        <v>0.45656999432328993</v>
      </c>
      <c r="CA64" s="419">
        <f t="shared" si="5"/>
        <v>348.69744600000001</v>
      </c>
      <c r="CB64" s="419">
        <f t="shared" si="7"/>
        <v>0.44012276263613082</v>
      </c>
      <c r="CC64" s="427">
        <f t="shared" si="8"/>
        <v>-13.030700000000024</v>
      </c>
    </row>
    <row r="65" spans="1:81" ht="24.75" customHeight="1">
      <c r="A65" s="428" t="s">
        <v>1661</v>
      </c>
      <c r="B65" s="429" t="s">
        <v>737</v>
      </c>
      <c r="C65" s="430" t="s">
        <v>31</v>
      </c>
      <c r="D65" s="431">
        <v>4941.2812699999995</v>
      </c>
      <c r="E65" s="432">
        <v>0</v>
      </c>
      <c r="F65" s="432">
        <v>0</v>
      </c>
      <c r="G65" s="432">
        <v>0</v>
      </c>
      <c r="H65" s="432">
        <v>0</v>
      </c>
      <c r="I65" s="432">
        <v>0</v>
      </c>
      <c r="J65" s="432">
        <v>0</v>
      </c>
      <c r="K65" s="432">
        <v>0</v>
      </c>
      <c r="L65" s="432">
        <v>0</v>
      </c>
      <c r="M65" s="432">
        <v>0</v>
      </c>
      <c r="N65" s="432">
        <v>0</v>
      </c>
      <c r="O65" s="432">
        <v>0</v>
      </c>
      <c r="P65" s="432">
        <v>0</v>
      </c>
      <c r="Q65" s="432">
        <v>0</v>
      </c>
      <c r="R65" s="432">
        <v>0</v>
      </c>
      <c r="S65" s="432">
        <v>0</v>
      </c>
      <c r="T65" s="432">
        <v>0</v>
      </c>
      <c r="U65" s="432">
        <v>0</v>
      </c>
      <c r="V65" s="432">
        <v>0</v>
      </c>
      <c r="W65" s="432">
        <v>0</v>
      </c>
      <c r="X65" s="432">
        <v>0</v>
      </c>
      <c r="Y65" s="432">
        <v>0</v>
      </c>
      <c r="Z65" s="432">
        <v>0</v>
      </c>
      <c r="AA65" s="432">
        <v>4941.2812699999995</v>
      </c>
      <c r="AB65" s="432">
        <v>0</v>
      </c>
      <c r="AC65" s="432">
        <v>0</v>
      </c>
      <c r="AD65" s="432">
        <v>0</v>
      </c>
      <c r="AE65" s="432">
        <v>0</v>
      </c>
      <c r="AF65" s="432">
        <v>0</v>
      </c>
      <c r="AG65" s="432">
        <v>0</v>
      </c>
      <c r="AH65" s="432">
        <v>0</v>
      </c>
      <c r="AI65" s="432">
        <v>0</v>
      </c>
      <c r="AJ65" s="432">
        <v>0</v>
      </c>
      <c r="AK65" s="432">
        <v>0</v>
      </c>
      <c r="AL65" s="432">
        <v>0</v>
      </c>
      <c r="AM65" s="432">
        <v>0</v>
      </c>
      <c r="AN65" s="432">
        <v>0</v>
      </c>
      <c r="AO65" s="432">
        <v>0</v>
      </c>
      <c r="AP65" s="432">
        <v>0</v>
      </c>
      <c r="AQ65" s="432">
        <v>0</v>
      </c>
      <c r="AR65" s="432">
        <v>0</v>
      </c>
      <c r="AS65" s="432">
        <v>0</v>
      </c>
      <c r="AT65" s="432">
        <v>0</v>
      </c>
      <c r="AU65" s="432">
        <v>0</v>
      </c>
      <c r="AV65" s="432">
        <v>0</v>
      </c>
      <c r="AW65" s="432">
        <v>0</v>
      </c>
      <c r="AX65" s="432">
        <v>0</v>
      </c>
      <c r="AY65" s="432">
        <v>0</v>
      </c>
      <c r="AZ65" s="432">
        <v>0</v>
      </c>
      <c r="BA65" s="432">
        <v>0</v>
      </c>
      <c r="BB65" s="432">
        <v>0</v>
      </c>
      <c r="BC65" s="432">
        <v>0</v>
      </c>
      <c r="BD65" s="432">
        <v>0</v>
      </c>
      <c r="BE65" s="432">
        <v>0</v>
      </c>
      <c r="BF65" s="432">
        <v>0</v>
      </c>
      <c r="BG65" s="432">
        <v>0</v>
      </c>
      <c r="BH65" s="432">
        <v>0</v>
      </c>
      <c r="BI65" s="432">
        <v>0</v>
      </c>
      <c r="BJ65" s="432">
        <v>0</v>
      </c>
      <c r="BK65" s="432">
        <v>4941.2812699999995</v>
      </c>
      <c r="BL65" s="432">
        <v>0</v>
      </c>
      <c r="BM65" s="432">
        <v>0</v>
      </c>
      <c r="BN65" s="432">
        <v>0</v>
      </c>
      <c r="BO65" s="432">
        <v>0</v>
      </c>
      <c r="BP65" s="432">
        <v>0</v>
      </c>
      <c r="BQ65" s="432">
        <v>0</v>
      </c>
      <c r="BR65" s="432">
        <v>0</v>
      </c>
      <c r="BS65" s="432">
        <v>4941.2812699999995</v>
      </c>
      <c r="BT65" s="433">
        <v>6.2368405288364759</v>
      </c>
      <c r="BV65" s="412" t="str">
        <f t="shared" si="1"/>
        <v>2.20</v>
      </c>
      <c r="BW65" s="412" t="str">
        <f t="shared" si="2"/>
        <v>Đất có mặt nước chuyên dùng</v>
      </c>
      <c r="BX65" s="412" t="str">
        <f t="shared" si="3"/>
        <v>MNC</v>
      </c>
      <c r="BY65" s="419">
        <f t="shared" si="4"/>
        <v>4941.2812699999995</v>
      </c>
      <c r="BZ65" s="419">
        <f t="shared" si="6"/>
        <v>6.2368405288364768</v>
      </c>
      <c r="CA65" s="419">
        <f t="shared" si="5"/>
        <v>4941.2812699999995</v>
      </c>
      <c r="CB65" s="419">
        <f t="shared" si="7"/>
        <v>6.2368405288364768</v>
      </c>
      <c r="CC65" s="427">
        <f t="shared" si="8"/>
        <v>0</v>
      </c>
    </row>
    <row r="66" spans="1:81" ht="24.75" customHeight="1">
      <c r="A66" s="428" t="s">
        <v>1662</v>
      </c>
      <c r="B66" s="429" t="s">
        <v>1682</v>
      </c>
      <c r="C66" s="430" t="s">
        <v>1683</v>
      </c>
      <c r="D66" s="431">
        <v>0</v>
      </c>
      <c r="E66" s="432">
        <v>0</v>
      </c>
      <c r="F66" s="432">
        <v>0</v>
      </c>
      <c r="G66" s="432">
        <v>0</v>
      </c>
      <c r="H66" s="432">
        <v>0</v>
      </c>
      <c r="I66" s="432">
        <v>0</v>
      </c>
      <c r="J66" s="432">
        <v>0</v>
      </c>
      <c r="K66" s="432">
        <v>0</v>
      </c>
      <c r="L66" s="432">
        <v>0</v>
      </c>
      <c r="M66" s="432">
        <v>0</v>
      </c>
      <c r="N66" s="432">
        <v>0</v>
      </c>
      <c r="O66" s="432">
        <v>0</v>
      </c>
      <c r="P66" s="432">
        <v>0</v>
      </c>
      <c r="Q66" s="432">
        <v>0</v>
      </c>
      <c r="R66" s="432">
        <v>0</v>
      </c>
      <c r="S66" s="432">
        <v>0</v>
      </c>
      <c r="T66" s="432">
        <v>0</v>
      </c>
      <c r="U66" s="432">
        <v>0</v>
      </c>
      <c r="V66" s="432">
        <v>0</v>
      </c>
      <c r="W66" s="432">
        <v>0</v>
      </c>
      <c r="X66" s="432">
        <v>0</v>
      </c>
      <c r="Y66" s="432">
        <v>0</v>
      </c>
      <c r="Z66" s="432">
        <v>0</v>
      </c>
      <c r="AA66" s="432">
        <v>0</v>
      </c>
      <c r="AB66" s="432">
        <v>0</v>
      </c>
      <c r="AC66" s="432">
        <v>0</v>
      </c>
      <c r="AD66" s="432">
        <v>0</v>
      </c>
      <c r="AE66" s="432">
        <v>0</v>
      </c>
      <c r="AF66" s="432">
        <v>0</v>
      </c>
      <c r="AG66" s="432">
        <v>0</v>
      </c>
      <c r="AH66" s="432">
        <v>0</v>
      </c>
      <c r="AI66" s="432">
        <v>0</v>
      </c>
      <c r="AJ66" s="432">
        <v>0</v>
      </c>
      <c r="AK66" s="432">
        <v>0</v>
      </c>
      <c r="AL66" s="432">
        <v>0</v>
      </c>
      <c r="AM66" s="432">
        <v>0</v>
      </c>
      <c r="AN66" s="432">
        <v>0</v>
      </c>
      <c r="AO66" s="432">
        <v>0</v>
      </c>
      <c r="AP66" s="432">
        <v>0</v>
      </c>
      <c r="AQ66" s="432">
        <v>0</v>
      </c>
      <c r="AR66" s="432">
        <v>0</v>
      </c>
      <c r="AS66" s="432">
        <v>0</v>
      </c>
      <c r="AT66" s="432">
        <v>0</v>
      </c>
      <c r="AU66" s="432">
        <v>0</v>
      </c>
      <c r="AV66" s="432">
        <v>0</v>
      </c>
      <c r="AW66" s="432">
        <v>0</v>
      </c>
      <c r="AX66" s="432">
        <v>0</v>
      </c>
      <c r="AY66" s="432">
        <v>0</v>
      </c>
      <c r="AZ66" s="432">
        <v>0</v>
      </c>
      <c r="BA66" s="432">
        <v>0</v>
      </c>
      <c r="BB66" s="432">
        <v>0</v>
      </c>
      <c r="BC66" s="432">
        <v>0</v>
      </c>
      <c r="BD66" s="432">
        <v>0</v>
      </c>
      <c r="BE66" s="432">
        <v>0</v>
      </c>
      <c r="BF66" s="432">
        <v>0</v>
      </c>
      <c r="BG66" s="432">
        <v>0</v>
      </c>
      <c r="BH66" s="432">
        <v>0</v>
      </c>
      <c r="BI66" s="432">
        <v>0</v>
      </c>
      <c r="BJ66" s="432">
        <v>0</v>
      </c>
      <c r="BK66" s="432">
        <v>0</v>
      </c>
      <c r="BL66" s="432">
        <v>0</v>
      </c>
      <c r="BM66" s="432">
        <v>0</v>
      </c>
      <c r="BN66" s="432">
        <v>0</v>
      </c>
      <c r="BO66" s="432">
        <v>0</v>
      </c>
      <c r="BP66" s="432">
        <v>0</v>
      </c>
      <c r="BQ66" s="432"/>
      <c r="BR66" s="432">
        <v>0</v>
      </c>
      <c r="BS66" s="432">
        <v>0</v>
      </c>
      <c r="BT66" s="433">
        <v>0</v>
      </c>
      <c r="BV66" s="412" t="str">
        <f t="shared" si="1"/>
        <v>2.21</v>
      </c>
      <c r="BW66" s="412" t="str">
        <f t="shared" si="2"/>
        <v>Đất phi nông nghiệp khác</v>
      </c>
      <c r="BX66" s="412" t="str">
        <f t="shared" si="3"/>
        <v>PNK</v>
      </c>
      <c r="BY66" s="419">
        <f t="shared" si="4"/>
        <v>0</v>
      </c>
      <c r="BZ66" s="419">
        <f t="shared" si="6"/>
        <v>0</v>
      </c>
      <c r="CA66" s="419">
        <f t="shared" si="5"/>
        <v>0</v>
      </c>
      <c r="CB66" s="419">
        <f t="shared" si="7"/>
        <v>0</v>
      </c>
      <c r="CC66" s="427">
        <f t="shared" si="8"/>
        <v>0</v>
      </c>
    </row>
    <row r="67" spans="1:81" s="426" customFormat="1" ht="24.75" customHeight="1">
      <c r="A67" s="420">
        <v>3</v>
      </c>
      <c r="B67" s="421" t="s">
        <v>671</v>
      </c>
      <c r="C67" s="422" t="s">
        <v>32</v>
      </c>
      <c r="D67" s="423">
        <v>21383.268478000002</v>
      </c>
      <c r="E67" s="424">
        <v>2608.27</v>
      </c>
      <c r="F67" s="424">
        <v>0</v>
      </c>
      <c r="G67" s="424">
        <v>0</v>
      </c>
      <c r="H67" s="424">
        <v>0</v>
      </c>
      <c r="I67" s="424">
        <v>0</v>
      </c>
      <c r="J67" s="424">
        <v>0</v>
      </c>
      <c r="K67" s="424">
        <v>575.64</v>
      </c>
      <c r="L67" s="424">
        <v>0</v>
      </c>
      <c r="M67" s="424">
        <v>0</v>
      </c>
      <c r="N67" s="424">
        <v>0</v>
      </c>
      <c r="O67" s="424">
        <v>0</v>
      </c>
      <c r="P67" s="424">
        <v>0</v>
      </c>
      <c r="Q67" s="424">
        <v>0</v>
      </c>
      <c r="R67" s="424">
        <v>0</v>
      </c>
      <c r="S67" s="424">
        <v>0</v>
      </c>
      <c r="T67" s="424">
        <v>1996.26</v>
      </c>
      <c r="U67" s="424">
        <v>0</v>
      </c>
      <c r="V67" s="424">
        <v>1996.26</v>
      </c>
      <c r="W67" s="424">
        <v>0</v>
      </c>
      <c r="X67" s="424">
        <v>0</v>
      </c>
      <c r="Y67" s="424">
        <v>0</v>
      </c>
      <c r="Z67" s="424">
        <v>36.369999999999997</v>
      </c>
      <c r="AA67" s="424">
        <v>123.55823999999998</v>
      </c>
      <c r="AB67" s="424">
        <v>0</v>
      </c>
      <c r="AC67" s="424">
        <v>0.39929999999999999</v>
      </c>
      <c r="AD67" s="424">
        <v>0</v>
      </c>
      <c r="AE67" s="424">
        <v>20.86</v>
      </c>
      <c r="AF67" s="424">
        <v>1</v>
      </c>
      <c r="AG67" s="424">
        <v>14.33</v>
      </c>
      <c r="AH67" s="424">
        <v>9.92</v>
      </c>
      <c r="AI67" s="424">
        <v>0</v>
      </c>
      <c r="AJ67" s="424">
        <v>63.541299999999985</v>
      </c>
      <c r="AK67" s="424">
        <v>26.398999999999994</v>
      </c>
      <c r="AL67" s="424">
        <v>0.373</v>
      </c>
      <c r="AM67" s="424">
        <v>7.51E-2</v>
      </c>
      <c r="AN67" s="424">
        <v>0.04</v>
      </c>
      <c r="AO67" s="424">
        <v>0</v>
      </c>
      <c r="AP67" s="424">
        <v>0</v>
      </c>
      <c r="AQ67" s="424">
        <v>36.654199999999989</v>
      </c>
      <c r="AR67" s="424">
        <v>0</v>
      </c>
      <c r="AS67" s="424">
        <v>0</v>
      </c>
      <c r="AT67" s="424">
        <v>0</v>
      </c>
      <c r="AU67" s="424">
        <v>0</v>
      </c>
      <c r="AV67" s="424">
        <v>0</v>
      </c>
      <c r="AW67" s="424">
        <v>0</v>
      </c>
      <c r="AX67" s="424">
        <v>0</v>
      </c>
      <c r="AY67" s="424">
        <v>0</v>
      </c>
      <c r="AZ67" s="424">
        <v>0</v>
      </c>
      <c r="BA67" s="424">
        <v>0</v>
      </c>
      <c r="BB67" s="424">
        <v>0</v>
      </c>
      <c r="BC67" s="424">
        <v>0.77</v>
      </c>
      <c r="BD67" s="424">
        <v>11.6</v>
      </c>
      <c r="BE67" s="424">
        <v>1.13764</v>
      </c>
      <c r="BF67" s="424">
        <v>0</v>
      </c>
      <c r="BG67" s="424">
        <v>0</v>
      </c>
      <c r="BH67" s="424">
        <v>0</v>
      </c>
      <c r="BI67" s="424">
        <v>0</v>
      </c>
      <c r="BJ67" s="424">
        <v>0</v>
      </c>
      <c r="BK67" s="424">
        <v>0</v>
      </c>
      <c r="BL67" s="424">
        <v>0</v>
      </c>
      <c r="BM67" s="424">
        <v>18651.440238000003</v>
      </c>
      <c r="BN67" s="424">
        <v>336.34629899999993</v>
      </c>
      <c r="BO67" s="424">
        <v>18210.743523000001</v>
      </c>
      <c r="BP67" s="424">
        <v>104.35041600000001</v>
      </c>
      <c r="BQ67" s="424">
        <v>2731.8282399999989</v>
      </c>
      <c r="BR67" s="424">
        <v>-2731.8282399999989</v>
      </c>
      <c r="BS67" s="424">
        <v>18651.440238000003</v>
      </c>
      <c r="BT67" s="425">
        <v>23.541818021217004</v>
      </c>
      <c r="BV67" s="412">
        <f t="shared" si="1"/>
        <v>3</v>
      </c>
      <c r="BW67" s="412" t="str">
        <f t="shared" si="2"/>
        <v>Đất chưa sử dụng</v>
      </c>
      <c r="BX67" s="412" t="str">
        <f t="shared" si="3"/>
        <v>CSD</v>
      </c>
      <c r="BY67" s="419">
        <f t="shared" si="4"/>
        <v>21383.268478000002</v>
      </c>
      <c r="BZ67" s="419">
        <f t="shared" si="6"/>
        <v>26.989768077416471</v>
      </c>
      <c r="CA67" s="419">
        <f t="shared" si="5"/>
        <v>18651.440238000003</v>
      </c>
      <c r="CB67" s="419">
        <f t="shared" si="7"/>
        <v>23.541679180211876</v>
      </c>
      <c r="CC67" s="427">
        <f t="shared" si="8"/>
        <v>-2731.8282399999989</v>
      </c>
    </row>
    <row r="68" spans="1:81" ht="19.5" hidden="1" customHeight="1">
      <c r="A68" s="428" t="s">
        <v>1848</v>
      </c>
      <c r="B68" s="429" t="s">
        <v>1849</v>
      </c>
      <c r="C68" s="430" t="s">
        <v>95</v>
      </c>
      <c r="D68" s="431">
        <v>338.33553899999993</v>
      </c>
      <c r="E68" s="432">
        <v>0</v>
      </c>
      <c r="F68" s="432">
        <v>0</v>
      </c>
      <c r="G68" s="432">
        <v>0</v>
      </c>
      <c r="H68" s="432">
        <v>0</v>
      </c>
      <c r="I68" s="432">
        <v>0</v>
      </c>
      <c r="J68" s="432">
        <v>0</v>
      </c>
      <c r="K68" s="432">
        <v>0</v>
      </c>
      <c r="L68" s="432">
        <v>0</v>
      </c>
      <c r="M68" s="432">
        <v>0</v>
      </c>
      <c r="N68" s="432">
        <v>0</v>
      </c>
      <c r="O68" s="432">
        <v>0</v>
      </c>
      <c r="P68" s="432">
        <v>0</v>
      </c>
      <c r="Q68" s="432">
        <v>0</v>
      </c>
      <c r="R68" s="432">
        <v>0</v>
      </c>
      <c r="S68" s="432">
        <v>0</v>
      </c>
      <c r="T68" s="432">
        <v>0</v>
      </c>
      <c r="U68" s="432">
        <v>0</v>
      </c>
      <c r="V68" s="432">
        <v>0</v>
      </c>
      <c r="W68" s="432">
        <v>0</v>
      </c>
      <c r="X68" s="432">
        <v>0</v>
      </c>
      <c r="Y68" s="432">
        <v>0</v>
      </c>
      <c r="Z68" s="432">
        <v>0</v>
      </c>
      <c r="AA68" s="432">
        <v>1.9892400000000001</v>
      </c>
      <c r="AB68" s="432">
        <v>0</v>
      </c>
      <c r="AC68" s="432">
        <v>0.1993</v>
      </c>
      <c r="AD68" s="432">
        <v>0</v>
      </c>
      <c r="AE68" s="432">
        <v>0.63</v>
      </c>
      <c r="AF68" s="432">
        <v>0</v>
      </c>
      <c r="AG68" s="432">
        <v>0</v>
      </c>
      <c r="AH68" s="432">
        <v>0</v>
      </c>
      <c r="AI68" s="432">
        <v>0</v>
      </c>
      <c r="AJ68" s="432">
        <v>0.42230000000000001</v>
      </c>
      <c r="AK68" s="432">
        <v>1E-3</v>
      </c>
      <c r="AL68" s="432">
        <v>0</v>
      </c>
      <c r="AM68" s="432">
        <v>7.51E-2</v>
      </c>
      <c r="AN68" s="432">
        <v>0.04</v>
      </c>
      <c r="AO68" s="432">
        <v>0</v>
      </c>
      <c r="AP68" s="432">
        <v>0</v>
      </c>
      <c r="AQ68" s="432">
        <v>0.30619999999999997</v>
      </c>
      <c r="AR68" s="432">
        <v>0</v>
      </c>
      <c r="AS68" s="432">
        <v>0</v>
      </c>
      <c r="AT68" s="432">
        <v>0</v>
      </c>
      <c r="AU68" s="432">
        <v>0</v>
      </c>
      <c r="AV68" s="432">
        <v>0</v>
      </c>
      <c r="AW68" s="432">
        <v>0</v>
      </c>
      <c r="AX68" s="432">
        <v>0</v>
      </c>
      <c r="AY68" s="432">
        <v>0</v>
      </c>
      <c r="AZ68" s="432">
        <v>0</v>
      </c>
      <c r="BA68" s="432">
        <v>0</v>
      </c>
      <c r="BB68" s="432">
        <v>0</v>
      </c>
      <c r="BC68" s="432">
        <v>0</v>
      </c>
      <c r="BD68" s="432">
        <v>0.60000000000000009</v>
      </c>
      <c r="BE68" s="432">
        <v>0.13764000000000001</v>
      </c>
      <c r="BF68" s="432">
        <v>0</v>
      </c>
      <c r="BG68" s="432">
        <v>0</v>
      </c>
      <c r="BH68" s="432">
        <v>0</v>
      </c>
      <c r="BI68" s="432">
        <v>0</v>
      </c>
      <c r="BJ68" s="432">
        <v>0</v>
      </c>
      <c r="BK68" s="432">
        <v>0</v>
      </c>
      <c r="BL68" s="432">
        <v>0</v>
      </c>
      <c r="BM68" s="432">
        <v>336.34629899999993</v>
      </c>
      <c r="BN68" s="432">
        <v>336.34629899999993</v>
      </c>
      <c r="BO68" s="432">
        <v>0</v>
      </c>
      <c r="BP68" s="432">
        <v>0</v>
      </c>
      <c r="BQ68" s="432">
        <v>1.9892400000000001</v>
      </c>
      <c r="BR68" s="432">
        <v>-1.9892400000000001</v>
      </c>
      <c r="BS68" s="432">
        <v>336.34629899999993</v>
      </c>
      <c r="BT68" s="433">
        <v>0.42453325659952795</v>
      </c>
      <c r="BZ68" s="412">
        <f t="shared" si="6"/>
        <v>0</v>
      </c>
      <c r="CB68" s="426">
        <f t="shared" si="7"/>
        <v>0</v>
      </c>
      <c r="CC68" s="441">
        <f t="shared" si="8"/>
        <v>0</v>
      </c>
    </row>
    <row r="69" spans="1:81" ht="19.5" hidden="1" customHeight="1">
      <c r="A69" s="428" t="s">
        <v>1850</v>
      </c>
      <c r="B69" s="429" t="s">
        <v>1851</v>
      </c>
      <c r="C69" s="430" t="s">
        <v>35</v>
      </c>
      <c r="D69" s="431">
        <v>20940.572523000003</v>
      </c>
      <c r="E69" s="432">
        <v>2608.27</v>
      </c>
      <c r="F69" s="432">
        <v>0</v>
      </c>
      <c r="G69" s="432">
        <v>0</v>
      </c>
      <c r="H69" s="432">
        <v>0</v>
      </c>
      <c r="I69" s="432">
        <v>0</v>
      </c>
      <c r="J69" s="432">
        <v>0</v>
      </c>
      <c r="K69" s="432">
        <v>575.64</v>
      </c>
      <c r="L69" s="432">
        <v>0</v>
      </c>
      <c r="M69" s="432">
        <v>0</v>
      </c>
      <c r="N69" s="432">
        <v>0</v>
      </c>
      <c r="O69" s="432">
        <v>0</v>
      </c>
      <c r="P69" s="432">
        <v>0</v>
      </c>
      <c r="Q69" s="432">
        <v>0</v>
      </c>
      <c r="R69" s="432">
        <v>0</v>
      </c>
      <c r="S69" s="432">
        <v>0</v>
      </c>
      <c r="T69" s="432">
        <v>1996.26</v>
      </c>
      <c r="U69" s="432">
        <v>0</v>
      </c>
      <c r="V69" s="432">
        <v>1996.26</v>
      </c>
      <c r="W69" s="432">
        <v>0</v>
      </c>
      <c r="X69" s="432">
        <v>0</v>
      </c>
      <c r="Y69" s="432">
        <v>0</v>
      </c>
      <c r="Z69" s="432">
        <v>36.369999999999997</v>
      </c>
      <c r="AA69" s="432">
        <v>121.55899999999998</v>
      </c>
      <c r="AB69" s="432">
        <v>0</v>
      </c>
      <c r="AC69" s="432">
        <v>0.2</v>
      </c>
      <c r="AD69" s="432">
        <v>0</v>
      </c>
      <c r="AE69" s="432">
        <v>20.23</v>
      </c>
      <c r="AF69" s="432">
        <v>1</v>
      </c>
      <c r="AG69" s="432">
        <v>14.33</v>
      </c>
      <c r="AH69" s="432">
        <v>9.92</v>
      </c>
      <c r="AI69" s="432">
        <v>0</v>
      </c>
      <c r="AJ69" s="432">
        <v>63.108999999999988</v>
      </c>
      <c r="AK69" s="432">
        <v>26.397999999999993</v>
      </c>
      <c r="AL69" s="432">
        <v>0.373</v>
      </c>
      <c r="AM69" s="432">
        <v>0</v>
      </c>
      <c r="AN69" s="432">
        <v>0</v>
      </c>
      <c r="AO69" s="432">
        <v>0</v>
      </c>
      <c r="AP69" s="432">
        <v>0</v>
      </c>
      <c r="AQ69" s="432">
        <v>36.337999999999994</v>
      </c>
      <c r="AR69" s="432">
        <v>0</v>
      </c>
      <c r="AS69" s="432">
        <v>0</v>
      </c>
      <c r="AT69" s="432">
        <v>0</v>
      </c>
      <c r="AU69" s="432">
        <v>0</v>
      </c>
      <c r="AV69" s="432">
        <v>0</v>
      </c>
      <c r="AW69" s="432">
        <v>0</v>
      </c>
      <c r="AX69" s="432">
        <v>0</v>
      </c>
      <c r="AY69" s="432">
        <v>0</v>
      </c>
      <c r="AZ69" s="432">
        <v>0</v>
      </c>
      <c r="BA69" s="432">
        <v>0</v>
      </c>
      <c r="BB69" s="432">
        <v>0</v>
      </c>
      <c r="BC69" s="432">
        <v>0.77</v>
      </c>
      <c r="BD69" s="432">
        <v>11</v>
      </c>
      <c r="BE69" s="432">
        <v>1</v>
      </c>
      <c r="BF69" s="432">
        <v>0</v>
      </c>
      <c r="BG69" s="432">
        <v>0</v>
      </c>
      <c r="BH69" s="432">
        <v>0</v>
      </c>
      <c r="BI69" s="432">
        <v>0</v>
      </c>
      <c r="BJ69" s="432">
        <v>0</v>
      </c>
      <c r="BK69" s="432">
        <v>0</v>
      </c>
      <c r="BL69" s="432">
        <v>0</v>
      </c>
      <c r="BM69" s="432">
        <v>18210.743523000001</v>
      </c>
      <c r="BN69" s="432">
        <v>0</v>
      </c>
      <c r="BO69" s="432">
        <v>18210.743523000001</v>
      </c>
      <c r="BP69" s="432">
        <v>0</v>
      </c>
      <c r="BQ69" s="432">
        <v>2729.8290000000002</v>
      </c>
      <c r="BR69" s="432">
        <v>-2729.8290000000002</v>
      </c>
      <c r="BS69" s="432">
        <v>18210.743523000001</v>
      </c>
      <c r="BT69" s="433">
        <v>22.985574613312984</v>
      </c>
      <c r="BZ69" s="412">
        <f t="shared" si="6"/>
        <v>0</v>
      </c>
      <c r="CB69" s="426">
        <f t="shared" si="7"/>
        <v>0</v>
      </c>
      <c r="CC69" s="441">
        <f t="shared" si="8"/>
        <v>0</v>
      </c>
    </row>
    <row r="70" spans="1:81" s="440" customFormat="1" ht="19.5" hidden="1" customHeight="1">
      <c r="A70" s="442" t="s">
        <v>1852</v>
      </c>
      <c r="B70" s="443" t="s">
        <v>1853</v>
      </c>
      <c r="C70" s="444" t="s">
        <v>1766</v>
      </c>
      <c r="D70" s="431">
        <v>104.36041600000001</v>
      </c>
      <c r="E70" s="432">
        <v>0</v>
      </c>
      <c r="F70" s="432">
        <v>0</v>
      </c>
      <c r="G70" s="432">
        <v>0</v>
      </c>
      <c r="H70" s="432">
        <v>0</v>
      </c>
      <c r="I70" s="432">
        <v>0</v>
      </c>
      <c r="J70" s="432">
        <v>0</v>
      </c>
      <c r="K70" s="432">
        <v>0</v>
      </c>
      <c r="L70" s="432">
        <v>0</v>
      </c>
      <c r="M70" s="432">
        <v>0</v>
      </c>
      <c r="N70" s="432">
        <v>0</v>
      </c>
      <c r="O70" s="432">
        <v>0</v>
      </c>
      <c r="P70" s="432">
        <v>0</v>
      </c>
      <c r="Q70" s="432">
        <v>0</v>
      </c>
      <c r="R70" s="432">
        <v>0</v>
      </c>
      <c r="S70" s="432">
        <v>0</v>
      </c>
      <c r="T70" s="432">
        <v>0</v>
      </c>
      <c r="U70" s="432">
        <v>0</v>
      </c>
      <c r="V70" s="432">
        <v>0</v>
      </c>
      <c r="W70" s="432">
        <v>0</v>
      </c>
      <c r="X70" s="432">
        <v>0</v>
      </c>
      <c r="Y70" s="432">
        <v>0</v>
      </c>
      <c r="Z70" s="432">
        <v>0</v>
      </c>
      <c r="AA70" s="432">
        <v>0.01</v>
      </c>
      <c r="AB70" s="432">
        <v>0</v>
      </c>
      <c r="AC70" s="432">
        <v>0</v>
      </c>
      <c r="AD70" s="432">
        <v>0</v>
      </c>
      <c r="AE70" s="432">
        <v>0</v>
      </c>
      <c r="AF70" s="432">
        <v>0</v>
      </c>
      <c r="AG70" s="432">
        <v>0</v>
      </c>
      <c r="AH70" s="432">
        <v>0</v>
      </c>
      <c r="AI70" s="432">
        <v>0</v>
      </c>
      <c r="AJ70" s="432">
        <v>0.01</v>
      </c>
      <c r="AK70" s="432">
        <v>0</v>
      </c>
      <c r="AL70" s="432">
        <v>0</v>
      </c>
      <c r="AM70" s="432">
        <v>0</v>
      </c>
      <c r="AN70" s="432">
        <v>0</v>
      </c>
      <c r="AO70" s="432">
        <v>0</v>
      </c>
      <c r="AP70" s="432">
        <v>0</v>
      </c>
      <c r="AQ70" s="432">
        <v>0.01</v>
      </c>
      <c r="AR70" s="432">
        <v>0</v>
      </c>
      <c r="AS70" s="432">
        <v>0</v>
      </c>
      <c r="AT70" s="432">
        <v>0</v>
      </c>
      <c r="AU70" s="432">
        <v>0</v>
      </c>
      <c r="AV70" s="432">
        <v>0</v>
      </c>
      <c r="AW70" s="432">
        <v>0</v>
      </c>
      <c r="AX70" s="432">
        <v>0</v>
      </c>
      <c r="AY70" s="432">
        <v>0</v>
      </c>
      <c r="AZ70" s="432">
        <v>0</v>
      </c>
      <c r="BA70" s="432">
        <v>0</v>
      </c>
      <c r="BB70" s="432">
        <v>0</v>
      </c>
      <c r="BC70" s="432">
        <v>0</v>
      </c>
      <c r="BD70" s="432">
        <v>0</v>
      </c>
      <c r="BE70" s="432">
        <v>0</v>
      </c>
      <c r="BF70" s="432">
        <v>0</v>
      </c>
      <c r="BG70" s="432">
        <v>0</v>
      </c>
      <c r="BH70" s="432">
        <v>0</v>
      </c>
      <c r="BI70" s="432">
        <v>0</v>
      </c>
      <c r="BJ70" s="432">
        <v>0</v>
      </c>
      <c r="BK70" s="432">
        <v>0</v>
      </c>
      <c r="BL70" s="432">
        <v>0</v>
      </c>
      <c r="BM70" s="432">
        <v>104.35041600000001</v>
      </c>
      <c r="BN70" s="432">
        <v>0</v>
      </c>
      <c r="BO70" s="432">
        <v>0</v>
      </c>
      <c r="BP70" s="445">
        <v>104.35041600000001</v>
      </c>
      <c r="BQ70" s="445">
        <v>0.01</v>
      </c>
      <c r="BR70" s="432">
        <v>-0.01</v>
      </c>
      <c r="BS70" s="432">
        <v>104.35041600000001</v>
      </c>
      <c r="BT70" s="433">
        <v>0.13171015130449076</v>
      </c>
      <c r="BZ70" s="412">
        <f t="shared" si="6"/>
        <v>0</v>
      </c>
      <c r="CB70" s="426">
        <f t="shared" si="7"/>
        <v>0</v>
      </c>
      <c r="CC70" s="441">
        <f t="shared" si="8"/>
        <v>0</v>
      </c>
    </row>
    <row r="71" spans="1:81" s="412" customFormat="1" ht="30" customHeight="1">
      <c r="A71" s="446"/>
      <c r="B71" s="447" t="s">
        <v>1768</v>
      </c>
      <c r="C71" s="448"/>
      <c r="D71" s="449"/>
      <c r="E71" s="450">
        <v>2626.3099999999977</v>
      </c>
      <c r="F71" s="451">
        <v>0</v>
      </c>
      <c r="G71" s="450">
        <v>0</v>
      </c>
      <c r="H71" s="450">
        <v>0</v>
      </c>
      <c r="I71" s="450">
        <v>0</v>
      </c>
      <c r="J71" s="450">
        <v>0</v>
      </c>
      <c r="K71" s="450">
        <v>632.42999999999984</v>
      </c>
      <c r="L71" s="450">
        <v>0</v>
      </c>
      <c r="M71" s="450">
        <v>0</v>
      </c>
      <c r="N71" s="450">
        <v>0</v>
      </c>
      <c r="O71" s="450">
        <v>0</v>
      </c>
      <c r="P71" s="450">
        <v>0</v>
      </c>
      <c r="Q71" s="450">
        <v>0</v>
      </c>
      <c r="R71" s="450">
        <v>0</v>
      </c>
      <c r="S71" s="450">
        <v>0</v>
      </c>
      <c r="T71" s="450">
        <v>2297.9699999999975</v>
      </c>
      <c r="U71" s="450">
        <v>0</v>
      </c>
      <c r="V71" s="450">
        <v>2297.9699999999993</v>
      </c>
      <c r="W71" s="450">
        <v>0</v>
      </c>
      <c r="X71" s="450">
        <v>0</v>
      </c>
      <c r="Y71" s="450">
        <v>0</v>
      </c>
      <c r="Z71" s="450">
        <v>67.790000000000006</v>
      </c>
      <c r="AA71" s="450">
        <v>338.90454000000045</v>
      </c>
      <c r="AB71" s="450">
        <v>0</v>
      </c>
      <c r="AC71" s="450">
        <v>1.3553000000000002</v>
      </c>
      <c r="AD71" s="450">
        <v>0</v>
      </c>
      <c r="AE71" s="450">
        <v>50</v>
      </c>
      <c r="AF71" s="450">
        <v>4.6500000000000004</v>
      </c>
      <c r="AG71" s="450">
        <v>37.980000000000004</v>
      </c>
      <c r="AH71" s="450">
        <v>9.9199999999999982</v>
      </c>
      <c r="AI71" s="450">
        <v>4.7200000000000024</v>
      </c>
      <c r="AJ71" s="450">
        <v>234.17110000000014</v>
      </c>
      <c r="AK71" s="450">
        <v>136.20129999999983</v>
      </c>
      <c r="AL71" s="450">
        <v>11.780000000000001</v>
      </c>
      <c r="AM71" s="450">
        <v>0.63620000000000054</v>
      </c>
      <c r="AN71" s="450">
        <v>4.0000000000000036E-2</v>
      </c>
      <c r="AO71" s="450">
        <v>0.35999999999999943</v>
      </c>
      <c r="AP71" s="450">
        <v>0</v>
      </c>
      <c r="AQ71" s="450">
        <v>89.754999999999995</v>
      </c>
      <c r="AR71" s="450">
        <v>0</v>
      </c>
      <c r="AS71" s="450">
        <v>0</v>
      </c>
      <c r="AT71" s="450">
        <v>0</v>
      </c>
      <c r="AU71" s="450">
        <v>0</v>
      </c>
      <c r="AV71" s="450">
        <v>0</v>
      </c>
      <c r="AW71" s="450">
        <v>0</v>
      </c>
      <c r="AX71" s="450">
        <v>0</v>
      </c>
      <c r="AY71" s="450">
        <v>0</v>
      </c>
      <c r="AZ71" s="450">
        <v>4.0000000000000036E-2</v>
      </c>
      <c r="BA71" s="450">
        <v>0</v>
      </c>
      <c r="BB71" s="450">
        <v>0</v>
      </c>
      <c r="BC71" s="450">
        <v>0.95500000000000029</v>
      </c>
      <c r="BD71" s="450">
        <v>24.031000000000063</v>
      </c>
      <c r="BE71" s="450">
        <v>4.5276399999999981</v>
      </c>
      <c r="BF71" s="450">
        <v>0</v>
      </c>
      <c r="BG71" s="450">
        <v>0</v>
      </c>
      <c r="BH71" s="450">
        <v>0</v>
      </c>
      <c r="BI71" s="450">
        <v>0</v>
      </c>
      <c r="BJ71" s="450">
        <v>0</v>
      </c>
      <c r="BK71" s="450">
        <v>0</v>
      </c>
      <c r="BL71" s="450">
        <v>0</v>
      </c>
      <c r="BM71" s="450">
        <v>0</v>
      </c>
      <c r="BN71" s="450">
        <v>0</v>
      </c>
      <c r="BO71" s="450">
        <v>0</v>
      </c>
      <c r="BP71" s="450">
        <v>0</v>
      </c>
      <c r="BQ71" s="207">
        <v>2965.2145399999981</v>
      </c>
      <c r="BR71" s="451"/>
      <c r="BS71" s="450"/>
    </row>
    <row r="72" spans="1:81" s="412" customFormat="1" ht="30" customHeight="1">
      <c r="A72" s="446"/>
      <c r="B72" s="447" t="s">
        <v>1769</v>
      </c>
      <c r="C72" s="448"/>
      <c r="D72" s="449"/>
      <c r="E72" s="208">
        <v>53319.021742999998</v>
      </c>
      <c r="F72" s="208">
        <v>3647.4703269999995</v>
      </c>
      <c r="G72" s="208">
        <v>2410.8225369999996</v>
      </c>
      <c r="H72" s="208">
        <v>1169.7579230000001</v>
      </c>
      <c r="I72" s="208">
        <v>66.88986700000001</v>
      </c>
      <c r="J72" s="208">
        <v>2750.8204969999997</v>
      </c>
      <c r="K72" s="208">
        <v>3089.6138820000001</v>
      </c>
      <c r="L72" s="208">
        <v>13570.915168</v>
      </c>
      <c r="M72" s="208">
        <v>8786.9587579999989</v>
      </c>
      <c r="N72" s="208">
        <v>261.555138</v>
      </c>
      <c r="O72" s="208">
        <v>4522.4012720000001</v>
      </c>
      <c r="P72" s="208">
        <v>0</v>
      </c>
      <c r="Q72" s="208">
        <v>0</v>
      </c>
      <c r="R72" s="208">
        <v>0</v>
      </c>
      <c r="S72" s="208">
        <v>0</v>
      </c>
      <c r="T72" s="208">
        <v>30028.429197000001</v>
      </c>
      <c r="U72" s="208">
        <v>17100.160833000002</v>
      </c>
      <c r="V72" s="208">
        <v>4324.0708449999993</v>
      </c>
      <c r="W72" s="208">
        <v>8604.1975190000012</v>
      </c>
      <c r="X72" s="208">
        <v>159.48859100000001</v>
      </c>
      <c r="Y72" s="208">
        <v>0</v>
      </c>
      <c r="Z72" s="208">
        <v>72.284081</v>
      </c>
      <c r="AA72" s="208">
        <v>7256.852668999999</v>
      </c>
      <c r="AB72" s="208">
        <v>78.018066000000005</v>
      </c>
      <c r="AC72" s="208">
        <v>4.4332190000000002</v>
      </c>
      <c r="AD72" s="208">
        <v>0</v>
      </c>
      <c r="AE72" s="208">
        <v>50</v>
      </c>
      <c r="AF72" s="208">
        <v>6.6548970000000001</v>
      </c>
      <c r="AG72" s="452">
        <v>43.583137000000001</v>
      </c>
      <c r="AH72" s="452">
        <v>14.786432999999999</v>
      </c>
      <c r="AI72" s="452">
        <v>30.474563000000003</v>
      </c>
      <c r="AJ72" s="208">
        <v>1216.615841</v>
      </c>
      <c r="AK72" s="452">
        <v>633.69188399999973</v>
      </c>
      <c r="AL72" s="452">
        <v>89.220848000000004</v>
      </c>
      <c r="AM72" s="452">
        <v>7.7028930000000022</v>
      </c>
      <c r="AN72" s="452">
        <v>4.4038320000000004</v>
      </c>
      <c r="AO72" s="452">
        <v>52.428279000000003</v>
      </c>
      <c r="AP72" s="452">
        <v>4.859699</v>
      </c>
      <c r="AQ72" s="452">
        <v>301.65443999999997</v>
      </c>
      <c r="AR72" s="452">
        <v>0.51487899999999998</v>
      </c>
      <c r="AS72" s="452">
        <v>0</v>
      </c>
      <c r="AT72" s="452">
        <v>3.7036250000000002</v>
      </c>
      <c r="AU72" s="452">
        <v>2.218226</v>
      </c>
      <c r="AV72" s="452">
        <v>0</v>
      </c>
      <c r="AW72" s="452">
        <v>115.27503000000002</v>
      </c>
      <c r="AX72" s="452">
        <v>0</v>
      </c>
      <c r="AY72" s="452">
        <v>0</v>
      </c>
      <c r="AZ72" s="452">
        <v>0.9422060000000001</v>
      </c>
      <c r="BA72" s="452">
        <v>0</v>
      </c>
      <c r="BB72" s="452">
        <v>0</v>
      </c>
      <c r="BC72" s="452">
        <v>2.4854310000000002</v>
      </c>
      <c r="BD72" s="208">
        <v>451.98652200000009</v>
      </c>
      <c r="BE72" s="452">
        <v>58.773289999999996</v>
      </c>
      <c r="BF72" s="452">
        <v>6.230836</v>
      </c>
      <c r="BG72" s="452">
        <v>2.8317180000000004</v>
      </c>
      <c r="BH72" s="452">
        <v>0</v>
      </c>
      <c r="BI72" s="452">
        <v>0</v>
      </c>
      <c r="BJ72" s="208">
        <v>348.69744600000001</v>
      </c>
      <c r="BK72" s="452">
        <v>4941.2812699999995</v>
      </c>
      <c r="BL72" s="452">
        <v>0</v>
      </c>
      <c r="BM72" s="208">
        <v>18651.440238000003</v>
      </c>
      <c r="BN72" s="452">
        <v>336.34629899999993</v>
      </c>
      <c r="BO72" s="452">
        <v>18210.743523000001</v>
      </c>
      <c r="BP72" s="452">
        <v>104.35041600000001</v>
      </c>
      <c r="BQ72" s="452"/>
      <c r="BR72" s="452"/>
      <c r="BS72" s="208">
        <v>79227.31465</v>
      </c>
    </row>
    <row r="79" spans="1:81" ht="14.25" customHeight="1"/>
  </sheetData>
  <mergeCells count="18">
    <mergeCell ref="BW4:BW5"/>
    <mergeCell ref="BV4:BV5"/>
    <mergeCell ref="BZ4:BZ5"/>
    <mergeCell ref="A1:B1"/>
    <mergeCell ref="A2:BS2"/>
    <mergeCell ref="A4:A5"/>
    <mergeCell ref="B4:B5"/>
    <mergeCell ref="C4:C5"/>
    <mergeCell ref="D4:D5"/>
    <mergeCell ref="E4:BP4"/>
    <mergeCell ref="BQ4:BQ5"/>
    <mergeCell ref="BR4:BR5"/>
    <mergeCell ref="BS4:BS5"/>
    <mergeCell ref="CB4:CB5"/>
    <mergeCell ref="CC4:CC5"/>
    <mergeCell ref="CA4:CA5"/>
    <mergeCell ref="BY4:BY5"/>
    <mergeCell ref="BX4:BX5"/>
  </mergeCells>
  <pageMargins left="0.44" right="0.17" top="0.75" bottom="0.75" header="0.3" footer="0.3"/>
  <pageSetup paperSize="8"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VU286"/>
  <sheetViews>
    <sheetView view="pageBreakPreview" zoomScale="60" zoomScaleNormal="55" workbookViewId="0">
      <pane xSplit="13" ySplit="5" topLeftCell="N270" activePane="bottomRight" state="frozen"/>
      <selection activeCell="F18" sqref="F18"/>
      <selection pane="topRight" activeCell="F18" sqref="F18"/>
      <selection pane="bottomLeft" activeCell="F18" sqref="F18"/>
      <selection pane="bottomRight" activeCell="M11" sqref="M11"/>
    </sheetView>
  </sheetViews>
  <sheetFormatPr defaultRowHeight="13.8"/>
  <cols>
    <col min="1" max="1" width="10.44140625" style="302" customWidth="1"/>
    <col min="2" max="2" width="7.6640625" style="310" customWidth="1"/>
    <col min="3" max="3" width="38.33203125" style="304" customWidth="1"/>
    <col min="4" max="4" width="8.88671875" style="310"/>
    <col min="5" max="5" width="9.88671875" style="304" hidden="1" customWidth="1"/>
    <col min="6" max="6" width="10.33203125" style="304" hidden="1" customWidth="1"/>
    <col min="7" max="7" width="11.33203125" style="400" customWidth="1"/>
    <col min="8" max="8" width="12.33203125" style="400" customWidth="1"/>
    <col min="9" max="9" width="12.6640625" style="400" customWidth="1"/>
    <col min="10" max="11" width="13.6640625" style="400" customWidth="1"/>
    <col min="12" max="12" width="11.109375" style="400" customWidth="1"/>
    <col min="13" max="13" width="33" style="304" customWidth="1"/>
    <col min="14" max="20" width="8.109375" style="304" hidden="1" customWidth="1"/>
    <col min="21" max="21" width="11.33203125" style="304" hidden="1" customWidth="1"/>
    <col min="22" max="42" width="8.109375" style="304" hidden="1" customWidth="1"/>
    <col min="43" max="43" width="13" style="304" hidden="1" customWidth="1"/>
    <col min="44" max="44" width="10.44140625" style="304" hidden="1" customWidth="1"/>
    <col min="45" max="45" width="11.33203125" style="304" hidden="1" customWidth="1"/>
    <col min="46" max="46" width="20.88671875" style="310" customWidth="1"/>
    <col min="47" max="47" width="20.109375" style="304" customWidth="1"/>
    <col min="48" max="48" width="46.33203125" style="306" customWidth="1"/>
    <col min="49" max="49" width="32.109375" style="304" hidden="1" customWidth="1"/>
    <col min="50" max="50" width="31.33203125" style="304" hidden="1" customWidth="1"/>
    <col min="51" max="51" width="18.44140625" style="310" hidden="1" customWidth="1"/>
    <col min="52" max="52" width="16.5546875" style="310" customWidth="1"/>
    <col min="53" max="53" width="20" style="304" hidden="1" customWidth="1"/>
    <col min="54" max="54" width="17.44140625" style="304" hidden="1" customWidth="1"/>
    <col min="55" max="55" width="9.109375" style="304" hidden="1" customWidth="1"/>
    <col min="56" max="56" width="45.6640625" style="304" hidden="1" customWidth="1"/>
    <col min="57" max="57" width="28.6640625" style="304" hidden="1" customWidth="1"/>
    <col min="58" max="58" width="29.6640625" style="304" hidden="1" customWidth="1"/>
    <col min="59" max="59" width="20.33203125" style="304" hidden="1" customWidth="1"/>
    <col min="60" max="60" width="21.77734375" style="305" hidden="1" customWidth="1"/>
    <col min="61" max="61" width="42.77734375" style="306" customWidth="1"/>
    <col min="62" max="62" width="18.77734375" style="304" customWidth="1"/>
    <col min="63" max="264" width="8.88671875" style="304"/>
    <col min="265" max="265" width="7.6640625" style="304" customWidth="1"/>
    <col min="266" max="266" width="37.33203125" style="304" customWidth="1"/>
    <col min="267" max="267" width="8.88671875" style="304"/>
    <col min="268" max="269" width="9.109375" style="304" customWidth="1"/>
    <col min="270" max="270" width="11.33203125" style="304" customWidth="1"/>
    <col min="271" max="271" width="9.88671875" style="304" customWidth="1"/>
    <col min="272" max="272" width="11.6640625" style="304" customWidth="1"/>
    <col min="273" max="275" width="10.5546875" style="304" customWidth="1"/>
    <col min="276" max="276" width="27.6640625" style="304" customWidth="1"/>
    <col min="277" max="304" width="10" style="304" customWidth="1"/>
    <col min="305" max="305" width="11" style="304" customWidth="1"/>
    <col min="306" max="306" width="19.33203125" style="304" customWidth="1"/>
    <col min="307" max="307" width="22.44140625" style="304" customWidth="1"/>
    <col min="308" max="308" width="11.6640625" style="304" customWidth="1"/>
    <col min="309" max="309" width="20" style="304" customWidth="1"/>
    <col min="310" max="310" width="17.44140625" style="304" customWidth="1"/>
    <col min="311" max="311" width="8.88671875" style="304"/>
    <col min="312" max="312" width="45.6640625" style="304" customWidth="1"/>
    <col min="313" max="520" width="8.88671875" style="304"/>
    <col min="521" max="521" width="7.6640625" style="304" customWidth="1"/>
    <col min="522" max="522" width="37.33203125" style="304" customWidth="1"/>
    <col min="523" max="523" width="8.88671875" style="304"/>
    <col min="524" max="525" width="9.109375" style="304" customWidth="1"/>
    <col min="526" max="526" width="11.33203125" style="304" customWidth="1"/>
    <col min="527" max="527" width="9.88671875" style="304" customWidth="1"/>
    <col min="528" max="528" width="11.6640625" style="304" customWidth="1"/>
    <col min="529" max="531" width="10.5546875" style="304" customWidth="1"/>
    <col min="532" max="532" width="27.6640625" style="304" customWidth="1"/>
    <col min="533" max="560" width="10" style="304" customWidth="1"/>
    <col min="561" max="561" width="11" style="304" customWidth="1"/>
    <col min="562" max="562" width="19.33203125" style="304" customWidth="1"/>
    <col min="563" max="563" width="22.44140625" style="304" customWidth="1"/>
    <col min="564" max="564" width="11.6640625" style="304" customWidth="1"/>
    <col min="565" max="565" width="20" style="304" customWidth="1"/>
    <col min="566" max="566" width="17.44140625" style="304" customWidth="1"/>
    <col min="567" max="567" width="8.88671875" style="304"/>
    <col min="568" max="568" width="45.6640625" style="304" customWidth="1"/>
    <col min="569" max="776" width="8.88671875" style="304"/>
    <col min="777" max="777" width="7.6640625" style="304" customWidth="1"/>
    <col min="778" max="778" width="37.33203125" style="304" customWidth="1"/>
    <col min="779" max="779" width="8.88671875" style="304"/>
    <col min="780" max="781" width="9.109375" style="304" customWidth="1"/>
    <col min="782" max="782" width="11.33203125" style="304" customWidth="1"/>
    <col min="783" max="783" width="9.88671875" style="304" customWidth="1"/>
    <col min="784" max="784" width="11.6640625" style="304" customWidth="1"/>
    <col min="785" max="787" width="10.5546875" style="304" customWidth="1"/>
    <col min="788" max="788" width="27.6640625" style="304" customWidth="1"/>
    <col min="789" max="816" width="10" style="304" customWidth="1"/>
    <col min="817" max="817" width="11" style="304" customWidth="1"/>
    <col min="818" max="818" width="19.33203125" style="304" customWidth="1"/>
    <col min="819" max="819" width="22.44140625" style="304" customWidth="1"/>
    <col min="820" max="820" width="11.6640625" style="304" customWidth="1"/>
    <col min="821" max="821" width="20" style="304" customWidth="1"/>
    <col min="822" max="822" width="17.44140625" style="304" customWidth="1"/>
    <col min="823" max="823" width="8.88671875" style="304"/>
    <col min="824" max="824" width="45.6640625" style="304" customWidth="1"/>
    <col min="825" max="1032" width="8.88671875" style="304"/>
    <col min="1033" max="1033" width="7.6640625" style="304" customWidth="1"/>
    <col min="1034" max="1034" width="37.33203125" style="304" customWidth="1"/>
    <col min="1035" max="1035" width="8.88671875" style="304"/>
    <col min="1036" max="1037" width="9.109375" style="304" customWidth="1"/>
    <col min="1038" max="1038" width="11.33203125" style="304" customWidth="1"/>
    <col min="1039" max="1039" width="9.88671875" style="304" customWidth="1"/>
    <col min="1040" max="1040" width="11.6640625" style="304" customWidth="1"/>
    <col min="1041" max="1043" width="10.5546875" style="304" customWidth="1"/>
    <col min="1044" max="1044" width="27.6640625" style="304" customWidth="1"/>
    <col min="1045" max="1072" width="10" style="304" customWidth="1"/>
    <col min="1073" max="1073" width="11" style="304" customWidth="1"/>
    <col min="1074" max="1074" width="19.33203125" style="304" customWidth="1"/>
    <col min="1075" max="1075" width="22.44140625" style="304" customWidth="1"/>
    <col min="1076" max="1076" width="11.6640625" style="304" customWidth="1"/>
    <col min="1077" max="1077" width="20" style="304" customWidth="1"/>
    <col min="1078" max="1078" width="17.44140625" style="304" customWidth="1"/>
    <col min="1079" max="1079" width="8.88671875" style="304"/>
    <col min="1080" max="1080" width="45.6640625" style="304" customWidth="1"/>
    <col min="1081" max="1288" width="8.88671875" style="304"/>
    <col min="1289" max="1289" width="7.6640625" style="304" customWidth="1"/>
    <col min="1290" max="1290" width="37.33203125" style="304" customWidth="1"/>
    <col min="1291" max="1291" width="8.88671875" style="304"/>
    <col min="1292" max="1293" width="9.109375" style="304" customWidth="1"/>
    <col min="1294" max="1294" width="11.33203125" style="304" customWidth="1"/>
    <col min="1295" max="1295" width="9.88671875" style="304" customWidth="1"/>
    <col min="1296" max="1296" width="11.6640625" style="304" customWidth="1"/>
    <col min="1297" max="1299" width="10.5546875" style="304" customWidth="1"/>
    <col min="1300" max="1300" width="27.6640625" style="304" customWidth="1"/>
    <col min="1301" max="1328" width="10" style="304" customWidth="1"/>
    <col min="1329" max="1329" width="11" style="304" customWidth="1"/>
    <col min="1330" max="1330" width="19.33203125" style="304" customWidth="1"/>
    <col min="1331" max="1331" width="22.44140625" style="304" customWidth="1"/>
    <col min="1332" max="1332" width="11.6640625" style="304" customWidth="1"/>
    <col min="1333" max="1333" width="20" style="304" customWidth="1"/>
    <col min="1334" max="1334" width="17.44140625" style="304" customWidth="1"/>
    <col min="1335" max="1335" width="8.88671875" style="304"/>
    <col min="1336" max="1336" width="45.6640625" style="304" customWidth="1"/>
    <col min="1337" max="1544" width="8.88671875" style="304"/>
    <col min="1545" max="1545" width="7.6640625" style="304" customWidth="1"/>
    <col min="1546" max="1546" width="37.33203125" style="304" customWidth="1"/>
    <col min="1547" max="1547" width="8.88671875" style="304"/>
    <col min="1548" max="1549" width="9.109375" style="304" customWidth="1"/>
    <col min="1550" max="1550" width="11.33203125" style="304" customWidth="1"/>
    <col min="1551" max="1551" width="9.88671875" style="304" customWidth="1"/>
    <col min="1552" max="1552" width="11.6640625" style="304" customWidth="1"/>
    <col min="1553" max="1555" width="10.5546875" style="304" customWidth="1"/>
    <col min="1556" max="1556" width="27.6640625" style="304" customWidth="1"/>
    <col min="1557" max="1584" width="10" style="304" customWidth="1"/>
    <col min="1585" max="1585" width="11" style="304" customWidth="1"/>
    <col min="1586" max="1586" width="19.33203125" style="304" customWidth="1"/>
    <col min="1587" max="1587" width="22.44140625" style="304" customWidth="1"/>
    <col min="1588" max="1588" width="11.6640625" style="304" customWidth="1"/>
    <col min="1589" max="1589" width="20" style="304" customWidth="1"/>
    <col min="1590" max="1590" width="17.44140625" style="304" customWidth="1"/>
    <col min="1591" max="1591" width="8.88671875" style="304"/>
    <col min="1592" max="1592" width="45.6640625" style="304" customWidth="1"/>
    <col min="1593" max="1800" width="8.88671875" style="304"/>
    <col min="1801" max="1801" width="7.6640625" style="304" customWidth="1"/>
    <col min="1802" max="1802" width="37.33203125" style="304" customWidth="1"/>
    <col min="1803" max="1803" width="8.88671875" style="304"/>
    <col min="1804" max="1805" width="9.109375" style="304" customWidth="1"/>
    <col min="1806" max="1806" width="11.33203125" style="304" customWidth="1"/>
    <col min="1807" max="1807" width="9.88671875" style="304" customWidth="1"/>
    <col min="1808" max="1808" width="11.6640625" style="304" customWidth="1"/>
    <col min="1809" max="1811" width="10.5546875" style="304" customWidth="1"/>
    <col min="1812" max="1812" width="27.6640625" style="304" customWidth="1"/>
    <col min="1813" max="1840" width="10" style="304" customWidth="1"/>
    <col min="1841" max="1841" width="11" style="304" customWidth="1"/>
    <col min="1842" max="1842" width="19.33203125" style="304" customWidth="1"/>
    <col min="1843" max="1843" width="22.44140625" style="304" customWidth="1"/>
    <col min="1844" max="1844" width="11.6640625" style="304" customWidth="1"/>
    <col min="1845" max="1845" width="20" style="304" customWidth="1"/>
    <col min="1846" max="1846" width="17.44140625" style="304" customWidth="1"/>
    <col min="1847" max="1847" width="8.88671875" style="304"/>
    <col min="1848" max="1848" width="45.6640625" style="304" customWidth="1"/>
    <col min="1849" max="2056" width="8.88671875" style="304"/>
    <col min="2057" max="2057" width="7.6640625" style="304" customWidth="1"/>
    <col min="2058" max="2058" width="37.33203125" style="304" customWidth="1"/>
    <col min="2059" max="2059" width="8.88671875" style="304"/>
    <col min="2060" max="2061" width="9.109375" style="304" customWidth="1"/>
    <col min="2062" max="2062" width="11.33203125" style="304" customWidth="1"/>
    <col min="2063" max="2063" width="9.88671875" style="304" customWidth="1"/>
    <col min="2064" max="2064" width="11.6640625" style="304" customWidth="1"/>
    <col min="2065" max="2067" width="10.5546875" style="304" customWidth="1"/>
    <col min="2068" max="2068" width="27.6640625" style="304" customWidth="1"/>
    <col min="2069" max="2096" width="10" style="304" customWidth="1"/>
    <col min="2097" max="2097" width="11" style="304" customWidth="1"/>
    <col min="2098" max="2098" width="19.33203125" style="304" customWidth="1"/>
    <col min="2099" max="2099" width="22.44140625" style="304" customWidth="1"/>
    <col min="2100" max="2100" width="11.6640625" style="304" customWidth="1"/>
    <col min="2101" max="2101" width="20" style="304" customWidth="1"/>
    <col min="2102" max="2102" width="17.44140625" style="304" customWidth="1"/>
    <col min="2103" max="2103" width="8.88671875" style="304"/>
    <col min="2104" max="2104" width="45.6640625" style="304" customWidth="1"/>
    <col min="2105" max="2312" width="8.88671875" style="304"/>
    <col min="2313" max="2313" width="7.6640625" style="304" customWidth="1"/>
    <col min="2314" max="2314" width="37.33203125" style="304" customWidth="1"/>
    <col min="2315" max="2315" width="8.88671875" style="304"/>
    <col min="2316" max="2317" width="9.109375" style="304" customWidth="1"/>
    <col min="2318" max="2318" width="11.33203125" style="304" customWidth="1"/>
    <col min="2319" max="2319" width="9.88671875" style="304" customWidth="1"/>
    <col min="2320" max="2320" width="11.6640625" style="304" customWidth="1"/>
    <col min="2321" max="2323" width="10.5546875" style="304" customWidth="1"/>
    <col min="2324" max="2324" width="27.6640625" style="304" customWidth="1"/>
    <col min="2325" max="2352" width="10" style="304" customWidth="1"/>
    <col min="2353" max="2353" width="11" style="304" customWidth="1"/>
    <col min="2354" max="2354" width="19.33203125" style="304" customWidth="1"/>
    <col min="2355" max="2355" width="22.44140625" style="304" customWidth="1"/>
    <col min="2356" max="2356" width="11.6640625" style="304" customWidth="1"/>
    <col min="2357" max="2357" width="20" style="304" customWidth="1"/>
    <col min="2358" max="2358" width="17.44140625" style="304" customWidth="1"/>
    <col min="2359" max="2359" width="8.88671875" style="304"/>
    <col min="2360" max="2360" width="45.6640625" style="304" customWidth="1"/>
    <col min="2361" max="2568" width="8.88671875" style="304"/>
    <col min="2569" max="2569" width="7.6640625" style="304" customWidth="1"/>
    <col min="2570" max="2570" width="37.33203125" style="304" customWidth="1"/>
    <col min="2571" max="2571" width="8.88671875" style="304"/>
    <col min="2572" max="2573" width="9.109375" style="304" customWidth="1"/>
    <col min="2574" max="2574" width="11.33203125" style="304" customWidth="1"/>
    <col min="2575" max="2575" width="9.88671875" style="304" customWidth="1"/>
    <col min="2576" max="2576" width="11.6640625" style="304" customWidth="1"/>
    <col min="2577" max="2579" width="10.5546875" style="304" customWidth="1"/>
    <col min="2580" max="2580" width="27.6640625" style="304" customWidth="1"/>
    <col min="2581" max="2608" width="10" style="304" customWidth="1"/>
    <col min="2609" max="2609" width="11" style="304" customWidth="1"/>
    <col min="2610" max="2610" width="19.33203125" style="304" customWidth="1"/>
    <col min="2611" max="2611" width="22.44140625" style="304" customWidth="1"/>
    <col min="2612" max="2612" width="11.6640625" style="304" customWidth="1"/>
    <col min="2613" max="2613" width="20" style="304" customWidth="1"/>
    <col min="2614" max="2614" width="17.44140625" style="304" customWidth="1"/>
    <col min="2615" max="2615" width="8.88671875" style="304"/>
    <col min="2616" max="2616" width="45.6640625" style="304" customWidth="1"/>
    <col min="2617" max="2824" width="8.88671875" style="304"/>
    <col min="2825" max="2825" width="7.6640625" style="304" customWidth="1"/>
    <col min="2826" max="2826" width="37.33203125" style="304" customWidth="1"/>
    <col min="2827" max="2827" width="8.88671875" style="304"/>
    <col min="2828" max="2829" width="9.109375" style="304" customWidth="1"/>
    <col min="2830" max="2830" width="11.33203125" style="304" customWidth="1"/>
    <col min="2831" max="2831" width="9.88671875" style="304" customWidth="1"/>
    <col min="2832" max="2832" width="11.6640625" style="304" customWidth="1"/>
    <col min="2833" max="2835" width="10.5546875" style="304" customWidth="1"/>
    <col min="2836" max="2836" width="27.6640625" style="304" customWidth="1"/>
    <col min="2837" max="2864" width="10" style="304" customWidth="1"/>
    <col min="2865" max="2865" width="11" style="304" customWidth="1"/>
    <col min="2866" max="2866" width="19.33203125" style="304" customWidth="1"/>
    <col min="2867" max="2867" width="22.44140625" style="304" customWidth="1"/>
    <col min="2868" max="2868" width="11.6640625" style="304" customWidth="1"/>
    <col min="2869" max="2869" width="20" style="304" customWidth="1"/>
    <col min="2870" max="2870" width="17.44140625" style="304" customWidth="1"/>
    <col min="2871" max="2871" width="8.88671875" style="304"/>
    <col min="2872" max="2872" width="45.6640625" style="304" customWidth="1"/>
    <col min="2873" max="3080" width="8.88671875" style="304"/>
    <col min="3081" max="3081" width="7.6640625" style="304" customWidth="1"/>
    <col min="3082" max="3082" width="37.33203125" style="304" customWidth="1"/>
    <col min="3083" max="3083" width="8.88671875" style="304"/>
    <col min="3084" max="3085" width="9.109375" style="304" customWidth="1"/>
    <col min="3086" max="3086" width="11.33203125" style="304" customWidth="1"/>
    <col min="3087" max="3087" width="9.88671875" style="304" customWidth="1"/>
    <col min="3088" max="3088" width="11.6640625" style="304" customWidth="1"/>
    <col min="3089" max="3091" width="10.5546875" style="304" customWidth="1"/>
    <col min="3092" max="3092" width="27.6640625" style="304" customWidth="1"/>
    <col min="3093" max="3120" width="10" style="304" customWidth="1"/>
    <col min="3121" max="3121" width="11" style="304" customWidth="1"/>
    <col min="3122" max="3122" width="19.33203125" style="304" customWidth="1"/>
    <col min="3123" max="3123" width="22.44140625" style="304" customWidth="1"/>
    <col min="3124" max="3124" width="11.6640625" style="304" customWidth="1"/>
    <col min="3125" max="3125" width="20" style="304" customWidth="1"/>
    <col min="3126" max="3126" width="17.44140625" style="304" customWidth="1"/>
    <col min="3127" max="3127" width="8.88671875" style="304"/>
    <col min="3128" max="3128" width="45.6640625" style="304" customWidth="1"/>
    <col min="3129" max="3336" width="8.88671875" style="304"/>
    <col min="3337" max="3337" width="7.6640625" style="304" customWidth="1"/>
    <col min="3338" max="3338" width="37.33203125" style="304" customWidth="1"/>
    <col min="3339" max="3339" width="8.88671875" style="304"/>
    <col min="3340" max="3341" width="9.109375" style="304" customWidth="1"/>
    <col min="3342" max="3342" width="11.33203125" style="304" customWidth="1"/>
    <col min="3343" max="3343" width="9.88671875" style="304" customWidth="1"/>
    <col min="3344" max="3344" width="11.6640625" style="304" customWidth="1"/>
    <col min="3345" max="3347" width="10.5546875" style="304" customWidth="1"/>
    <col min="3348" max="3348" width="27.6640625" style="304" customWidth="1"/>
    <col min="3349" max="3376" width="10" style="304" customWidth="1"/>
    <col min="3377" max="3377" width="11" style="304" customWidth="1"/>
    <col min="3378" max="3378" width="19.33203125" style="304" customWidth="1"/>
    <col min="3379" max="3379" width="22.44140625" style="304" customWidth="1"/>
    <col min="3380" max="3380" width="11.6640625" style="304" customWidth="1"/>
    <col min="3381" max="3381" width="20" style="304" customWidth="1"/>
    <col min="3382" max="3382" width="17.44140625" style="304" customWidth="1"/>
    <col min="3383" max="3383" width="8.88671875" style="304"/>
    <col min="3384" max="3384" width="45.6640625" style="304" customWidth="1"/>
    <col min="3385" max="3592" width="8.88671875" style="304"/>
    <col min="3593" max="3593" width="7.6640625" style="304" customWidth="1"/>
    <col min="3594" max="3594" width="37.33203125" style="304" customWidth="1"/>
    <col min="3595" max="3595" width="8.88671875" style="304"/>
    <col min="3596" max="3597" width="9.109375" style="304" customWidth="1"/>
    <col min="3598" max="3598" width="11.33203125" style="304" customWidth="1"/>
    <col min="3599" max="3599" width="9.88671875" style="304" customWidth="1"/>
    <col min="3600" max="3600" width="11.6640625" style="304" customWidth="1"/>
    <col min="3601" max="3603" width="10.5546875" style="304" customWidth="1"/>
    <col min="3604" max="3604" width="27.6640625" style="304" customWidth="1"/>
    <col min="3605" max="3632" width="10" style="304" customWidth="1"/>
    <col min="3633" max="3633" width="11" style="304" customWidth="1"/>
    <col min="3634" max="3634" width="19.33203125" style="304" customWidth="1"/>
    <col min="3635" max="3635" width="22.44140625" style="304" customWidth="1"/>
    <col min="3636" max="3636" width="11.6640625" style="304" customWidth="1"/>
    <col min="3637" max="3637" width="20" style="304" customWidth="1"/>
    <col min="3638" max="3638" width="17.44140625" style="304" customWidth="1"/>
    <col min="3639" max="3639" width="8.88671875" style="304"/>
    <col min="3640" max="3640" width="45.6640625" style="304" customWidth="1"/>
    <col min="3641" max="3848" width="8.88671875" style="304"/>
    <col min="3849" max="3849" width="7.6640625" style="304" customWidth="1"/>
    <col min="3850" max="3850" width="37.33203125" style="304" customWidth="1"/>
    <col min="3851" max="3851" width="8.88671875" style="304"/>
    <col min="3852" max="3853" width="9.109375" style="304" customWidth="1"/>
    <col min="3854" max="3854" width="11.33203125" style="304" customWidth="1"/>
    <col min="3855" max="3855" width="9.88671875" style="304" customWidth="1"/>
    <col min="3856" max="3856" width="11.6640625" style="304" customWidth="1"/>
    <col min="3857" max="3859" width="10.5546875" style="304" customWidth="1"/>
    <col min="3860" max="3860" width="27.6640625" style="304" customWidth="1"/>
    <col min="3861" max="3888" width="10" style="304" customWidth="1"/>
    <col min="3889" max="3889" width="11" style="304" customWidth="1"/>
    <col min="3890" max="3890" width="19.33203125" style="304" customWidth="1"/>
    <col min="3891" max="3891" width="22.44140625" style="304" customWidth="1"/>
    <col min="3892" max="3892" width="11.6640625" style="304" customWidth="1"/>
    <col min="3893" max="3893" width="20" style="304" customWidth="1"/>
    <col min="3894" max="3894" width="17.44140625" style="304" customWidth="1"/>
    <col min="3895" max="3895" width="8.88671875" style="304"/>
    <col min="3896" max="3896" width="45.6640625" style="304" customWidth="1"/>
    <col min="3897" max="4104" width="8.88671875" style="304"/>
    <col min="4105" max="4105" width="7.6640625" style="304" customWidth="1"/>
    <col min="4106" max="4106" width="37.33203125" style="304" customWidth="1"/>
    <col min="4107" max="4107" width="8.88671875" style="304"/>
    <col min="4108" max="4109" width="9.109375" style="304" customWidth="1"/>
    <col min="4110" max="4110" width="11.33203125" style="304" customWidth="1"/>
    <col min="4111" max="4111" width="9.88671875" style="304" customWidth="1"/>
    <col min="4112" max="4112" width="11.6640625" style="304" customWidth="1"/>
    <col min="4113" max="4115" width="10.5546875" style="304" customWidth="1"/>
    <col min="4116" max="4116" width="27.6640625" style="304" customWidth="1"/>
    <col min="4117" max="4144" width="10" style="304" customWidth="1"/>
    <col min="4145" max="4145" width="11" style="304" customWidth="1"/>
    <col min="4146" max="4146" width="19.33203125" style="304" customWidth="1"/>
    <col min="4147" max="4147" width="22.44140625" style="304" customWidth="1"/>
    <col min="4148" max="4148" width="11.6640625" style="304" customWidth="1"/>
    <col min="4149" max="4149" width="20" style="304" customWidth="1"/>
    <col min="4150" max="4150" width="17.44140625" style="304" customWidth="1"/>
    <col min="4151" max="4151" width="8.88671875" style="304"/>
    <col min="4152" max="4152" width="45.6640625" style="304" customWidth="1"/>
    <col min="4153" max="4360" width="8.88671875" style="304"/>
    <col min="4361" max="4361" width="7.6640625" style="304" customWidth="1"/>
    <col min="4362" max="4362" width="37.33203125" style="304" customWidth="1"/>
    <col min="4363" max="4363" width="8.88671875" style="304"/>
    <col min="4364" max="4365" width="9.109375" style="304" customWidth="1"/>
    <col min="4366" max="4366" width="11.33203125" style="304" customWidth="1"/>
    <col min="4367" max="4367" width="9.88671875" style="304" customWidth="1"/>
    <col min="4368" max="4368" width="11.6640625" style="304" customWidth="1"/>
    <col min="4369" max="4371" width="10.5546875" style="304" customWidth="1"/>
    <col min="4372" max="4372" width="27.6640625" style="304" customWidth="1"/>
    <col min="4373" max="4400" width="10" style="304" customWidth="1"/>
    <col min="4401" max="4401" width="11" style="304" customWidth="1"/>
    <col min="4402" max="4402" width="19.33203125" style="304" customWidth="1"/>
    <col min="4403" max="4403" width="22.44140625" style="304" customWidth="1"/>
    <col min="4404" max="4404" width="11.6640625" style="304" customWidth="1"/>
    <col min="4405" max="4405" width="20" style="304" customWidth="1"/>
    <col min="4406" max="4406" width="17.44140625" style="304" customWidth="1"/>
    <col min="4407" max="4407" width="8.88671875" style="304"/>
    <col min="4408" max="4408" width="45.6640625" style="304" customWidth="1"/>
    <col min="4409" max="4616" width="8.88671875" style="304"/>
    <col min="4617" max="4617" width="7.6640625" style="304" customWidth="1"/>
    <col min="4618" max="4618" width="37.33203125" style="304" customWidth="1"/>
    <col min="4619" max="4619" width="8.88671875" style="304"/>
    <col min="4620" max="4621" width="9.109375" style="304" customWidth="1"/>
    <col min="4622" max="4622" width="11.33203125" style="304" customWidth="1"/>
    <col min="4623" max="4623" width="9.88671875" style="304" customWidth="1"/>
    <col min="4624" max="4624" width="11.6640625" style="304" customWidth="1"/>
    <col min="4625" max="4627" width="10.5546875" style="304" customWidth="1"/>
    <col min="4628" max="4628" width="27.6640625" style="304" customWidth="1"/>
    <col min="4629" max="4656" width="10" style="304" customWidth="1"/>
    <col min="4657" max="4657" width="11" style="304" customWidth="1"/>
    <col min="4658" max="4658" width="19.33203125" style="304" customWidth="1"/>
    <col min="4659" max="4659" width="22.44140625" style="304" customWidth="1"/>
    <col min="4660" max="4660" width="11.6640625" style="304" customWidth="1"/>
    <col min="4661" max="4661" width="20" style="304" customWidth="1"/>
    <col min="4662" max="4662" width="17.44140625" style="304" customWidth="1"/>
    <col min="4663" max="4663" width="8.88671875" style="304"/>
    <col min="4664" max="4664" width="45.6640625" style="304" customWidth="1"/>
    <col min="4665" max="4872" width="8.88671875" style="304"/>
    <col min="4873" max="4873" width="7.6640625" style="304" customWidth="1"/>
    <col min="4874" max="4874" width="37.33203125" style="304" customWidth="1"/>
    <col min="4875" max="4875" width="8.88671875" style="304"/>
    <col min="4876" max="4877" width="9.109375" style="304" customWidth="1"/>
    <col min="4878" max="4878" width="11.33203125" style="304" customWidth="1"/>
    <col min="4879" max="4879" width="9.88671875" style="304" customWidth="1"/>
    <col min="4880" max="4880" width="11.6640625" style="304" customWidth="1"/>
    <col min="4881" max="4883" width="10.5546875" style="304" customWidth="1"/>
    <col min="4884" max="4884" width="27.6640625" style="304" customWidth="1"/>
    <col min="4885" max="4912" width="10" style="304" customWidth="1"/>
    <col min="4913" max="4913" width="11" style="304" customWidth="1"/>
    <col min="4914" max="4914" width="19.33203125" style="304" customWidth="1"/>
    <col min="4915" max="4915" width="22.44140625" style="304" customWidth="1"/>
    <col min="4916" max="4916" width="11.6640625" style="304" customWidth="1"/>
    <col min="4917" max="4917" width="20" style="304" customWidth="1"/>
    <col min="4918" max="4918" width="17.44140625" style="304" customWidth="1"/>
    <col min="4919" max="4919" width="8.88671875" style="304"/>
    <col min="4920" max="4920" width="45.6640625" style="304" customWidth="1"/>
    <col min="4921" max="5128" width="8.88671875" style="304"/>
    <col min="5129" max="5129" width="7.6640625" style="304" customWidth="1"/>
    <col min="5130" max="5130" width="37.33203125" style="304" customWidth="1"/>
    <col min="5131" max="5131" width="8.88671875" style="304"/>
    <col min="5132" max="5133" width="9.109375" style="304" customWidth="1"/>
    <col min="5134" max="5134" width="11.33203125" style="304" customWidth="1"/>
    <col min="5135" max="5135" width="9.88671875" style="304" customWidth="1"/>
    <col min="5136" max="5136" width="11.6640625" style="304" customWidth="1"/>
    <col min="5137" max="5139" width="10.5546875" style="304" customWidth="1"/>
    <col min="5140" max="5140" width="27.6640625" style="304" customWidth="1"/>
    <col min="5141" max="5168" width="10" style="304" customWidth="1"/>
    <col min="5169" max="5169" width="11" style="304" customWidth="1"/>
    <col min="5170" max="5170" width="19.33203125" style="304" customWidth="1"/>
    <col min="5171" max="5171" width="22.44140625" style="304" customWidth="1"/>
    <col min="5172" max="5172" width="11.6640625" style="304" customWidth="1"/>
    <col min="5173" max="5173" width="20" style="304" customWidth="1"/>
    <col min="5174" max="5174" width="17.44140625" style="304" customWidth="1"/>
    <col min="5175" max="5175" width="8.88671875" style="304"/>
    <col min="5176" max="5176" width="45.6640625" style="304" customWidth="1"/>
    <col min="5177" max="5384" width="8.88671875" style="304"/>
    <col min="5385" max="5385" width="7.6640625" style="304" customWidth="1"/>
    <col min="5386" max="5386" width="37.33203125" style="304" customWidth="1"/>
    <col min="5387" max="5387" width="8.88671875" style="304"/>
    <col min="5388" max="5389" width="9.109375" style="304" customWidth="1"/>
    <col min="5390" max="5390" width="11.33203125" style="304" customWidth="1"/>
    <col min="5391" max="5391" width="9.88671875" style="304" customWidth="1"/>
    <col min="5392" max="5392" width="11.6640625" style="304" customWidth="1"/>
    <col min="5393" max="5395" width="10.5546875" style="304" customWidth="1"/>
    <col min="5396" max="5396" width="27.6640625" style="304" customWidth="1"/>
    <col min="5397" max="5424" width="10" style="304" customWidth="1"/>
    <col min="5425" max="5425" width="11" style="304" customWidth="1"/>
    <col min="5426" max="5426" width="19.33203125" style="304" customWidth="1"/>
    <col min="5427" max="5427" width="22.44140625" style="304" customWidth="1"/>
    <col min="5428" max="5428" width="11.6640625" style="304" customWidth="1"/>
    <col min="5429" max="5429" width="20" style="304" customWidth="1"/>
    <col min="5430" max="5430" width="17.44140625" style="304" customWidth="1"/>
    <col min="5431" max="5431" width="8.88671875" style="304"/>
    <col min="5432" max="5432" width="45.6640625" style="304" customWidth="1"/>
    <col min="5433" max="5640" width="8.88671875" style="304"/>
    <col min="5641" max="5641" width="7.6640625" style="304" customWidth="1"/>
    <col min="5642" max="5642" width="37.33203125" style="304" customWidth="1"/>
    <col min="5643" max="5643" width="8.88671875" style="304"/>
    <col min="5644" max="5645" width="9.109375" style="304" customWidth="1"/>
    <col min="5646" max="5646" width="11.33203125" style="304" customWidth="1"/>
    <col min="5647" max="5647" width="9.88671875" style="304" customWidth="1"/>
    <col min="5648" max="5648" width="11.6640625" style="304" customWidth="1"/>
    <col min="5649" max="5651" width="10.5546875" style="304" customWidth="1"/>
    <col min="5652" max="5652" width="27.6640625" style="304" customWidth="1"/>
    <col min="5653" max="5680" width="10" style="304" customWidth="1"/>
    <col min="5681" max="5681" width="11" style="304" customWidth="1"/>
    <col min="5682" max="5682" width="19.33203125" style="304" customWidth="1"/>
    <col min="5683" max="5683" width="22.44140625" style="304" customWidth="1"/>
    <col min="5684" max="5684" width="11.6640625" style="304" customWidth="1"/>
    <col min="5685" max="5685" width="20" style="304" customWidth="1"/>
    <col min="5686" max="5686" width="17.44140625" style="304" customWidth="1"/>
    <col min="5687" max="5687" width="8.88671875" style="304"/>
    <col min="5688" max="5688" width="45.6640625" style="304" customWidth="1"/>
    <col min="5689" max="5896" width="8.88671875" style="304"/>
    <col min="5897" max="5897" width="7.6640625" style="304" customWidth="1"/>
    <col min="5898" max="5898" width="37.33203125" style="304" customWidth="1"/>
    <col min="5899" max="5899" width="8.88671875" style="304"/>
    <col min="5900" max="5901" width="9.109375" style="304" customWidth="1"/>
    <col min="5902" max="5902" width="11.33203125" style="304" customWidth="1"/>
    <col min="5903" max="5903" width="9.88671875" style="304" customWidth="1"/>
    <col min="5904" max="5904" width="11.6640625" style="304" customWidth="1"/>
    <col min="5905" max="5907" width="10.5546875" style="304" customWidth="1"/>
    <col min="5908" max="5908" width="27.6640625" style="304" customWidth="1"/>
    <col min="5909" max="5936" width="10" style="304" customWidth="1"/>
    <col min="5937" max="5937" width="11" style="304" customWidth="1"/>
    <col min="5938" max="5938" width="19.33203125" style="304" customWidth="1"/>
    <col min="5939" max="5939" width="22.44140625" style="304" customWidth="1"/>
    <col min="5940" max="5940" width="11.6640625" style="304" customWidth="1"/>
    <col min="5941" max="5941" width="20" style="304" customWidth="1"/>
    <col min="5942" max="5942" width="17.44140625" style="304" customWidth="1"/>
    <col min="5943" max="5943" width="8.88671875" style="304"/>
    <col min="5944" max="5944" width="45.6640625" style="304" customWidth="1"/>
    <col min="5945" max="6152" width="8.88671875" style="304"/>
    <col min="6153" max="6153" width="7.6640625" style="304" customWidth="1"/>
    <col min="6154" max="6154" width="37.33203125" style="304" customWidth="1"/>
    <col min="6155" max="6155" width="8.88671875" style="304"/>
    <col min="6156" max="6157" width="9.109375" style="304" customWidth="1"/>
    <col min="6158" max="6158" width="11.33203125" style="304" customWidth="1"/>
    <col min="6159" max="6159" width="9.88671875" style="304" customWidth="1"/>
    <col min="6160" max="6160" width="11.6640625" style="304" customWidth="1"/>
    <col min="6161" max="6163" width="10.5546875" style="304" customWidth="1"/>
    <col min="6164" max="6164" width="27.6640625" style="304" customWidth="1"/>
    <col min="6165" max="6192" width="10" style="304" customWidth="1"/>
    <col min="6193" max="6193" width="11" style="304" customWidth="1"/>
    <col min="6194" max="6194" width="19.33203125" style="304" customWidth="1"/>
    <col min="6195" max="6195" width="22.44140625" style="304" customWidth="1"/>
    <col min="6196" max="6196" width="11.6640625" style="304" customWidth="1"/>
    <col min="6197" max="6197" width="20" style="304" customWidth="1"/>
    <col min="6198" max="6198" width="17.44140625" style="304" customWidth="1"/>
    <col min="6199" max="6199" width="8.88671875" style="304"/>
    <col min="6200" max="6200" width="45.6640625" style="304" customWidth="1"/>
    <col min="6201" max="6408" width="8.88671875" style="304"/>
    <col min="6409" max="6409" width="7.6640625" style="304" customWidth="1"/>
    <col min="6410" max="6410" width="37.33203125" style="304" customWidth="1"/>
    <col min="6411" max="6411" width="8.88671875" style="304"/>
    <col min="6412" max="6413" width="9.109375" style="304" customWidth="1"/>
    <col min="6414" max="6414" width="11.33203125" style="304" customWidth="1"/>
    <col min="6415" max="6415" width="9.88671875" style="304" customWidth="1"/>
    <col min="6416" max="6416" width="11.6640625" style="304" customWidth="1"/>
    <col min="6417" max="6419" width="10.5546875" style="304" customWidth="1"/>
    <col min="6420" max="6420" width="27.6640625" style="304" customWidth="1"/>
    <col min="6421" max="6448" width="10" style="304" customWidth="1"/>
    <col min="6449" max="6449" width="11" style="304" customWidth="1"/>
    <col min="6450" max="6450" width="19.33203125" style="304" customWidth="1"/>
    <col min="6451" max="6451" width="22.44140625" style="304" customWidth="1"/>
    <col min="6452" max="6452" width="11.6640625" style="304" customWidth="1"/>
    <col min="6453" max="6453" width="20" style="304" customWidth="1"/>
    <col min="6454" max="6454" width="17.44140625" style="304" customWidth="1"/>
    <col min="6455" max="6455" width="8.88671875" style="304"/>
    <col min="6456" max="6456" width="45.6640625" style="304" customWidth="1"/>
    <col min="6457" max="6664" width="8.88671875" style="304"/>
    <col min="6665" max="6665" width="7.6640625" style="304" customWidth="1"/>
    <col min="6666" max="6666" width="37.33203125" style="304" customWidth="1"/>
    <col min="6667" max="6667" width="8.88671875" style="304"/>
    <col min="6668" max="6669" width="9.109375" style="304" customWidth="1"/>
    <col min="6670" max="6670" width="11.33203125" style="304" customWidth="1"/>
    <col min="6671" max="6671" width="9.88671875" style="304" customWidth="1"/>
    <col min="6672" max="6672" width="11.6640625" style="304" customWidth="1"/>
    <col min="6673" max="6675" width="10.5546875" style="304" customWidth="1"/>
    <col min="6676" max="6676" width="27.6640625" style="304" customWidth="1"/>
    <col min="6677" max="6704" width="10" style="304" customWidth="1"/>
    <col min="6705" max="6705" width="11" style="304" customWidth="1"/>
    <col min="6706" max="6706" width="19.33203125" style="304" customWidth="1"/>
    <col min="6707" max="6707" width="22.44140625" style="304" customWidth="1"/>
    <col min="6708" max="6708" width="11.6640625" style="304" customWidth="1"/>
    <col min="6709" max="6709" width="20" style="304" customWidth="1"/>
    <col min="6710" max="6710" width="17.44140625" style="304" customWidth="1"/>
    <col min="6711" max="6711" width="8.88671875" style="304"/>
    <col min="6712" max="6712" width="45.6640625" style="304" customWidth="1"/>
    <col min="6713" max="6920" width="8.88671875" style="304"/>
    <col min="6921" max="6921" width="7.6640625" style="304" customWidth="1"/>
    <col min="6922" max="6922" width="37.33203125" style="304" customWidth="1"/>
    <col min="6923" max="6923" width="8.88671875" style="304"/>
    <col min="6924" max="6925" width="9.109375" style="304" customWidth="1"/>
    <col min="6926" max="6926" width="11.33203125" style="304" customWidth="1"/>
    <col min="6927" max="6927" width="9.88671875" style="304" customWidth="1"/>
    <col min="6928" max="6928" width="11.6640625" style="304" customWidth="1"/>
    <col min="6929" max="6931" width="10.5546875" style="304" customWidth="1"/>
    <col min="6932" max="6932" width="27.6640625" style="304" customWidth="1"/>
    <col min="6933" max="6960" width="10" style="304" customWidth="1"/>
    <col min="6961" max="6961" width="11" style="304" customWidth="1"/>
    <col min="6962" max="6962" width="19.33203125" style="304" customWidth="1"/>
    <col min="6963" max="6963" width="22.44140625" style="304" customWidth="1"/>
    <col min="6964" max="6964" width="11.6640625" style="304" customWidth="1"/>
    <col min="6965" max="6965" width="20" style="304" customWidth="1"/>
    <col min="6966" max="6966" width="17.44140625" style="304" customWidth="1"/>
    <col min="6967" max="6967" width="8.88671875" style="304"/>
    <col min="6968" max="6968" width="45.6640625" style="304" customWidth="1"/>
    <col min="6969" max="7176" width="8.88671875" style="304"/>
    <col min="7177" max="7177" width="7.6640625" style="304" customWidth="1"/>
    <col min="7178" max="7178" width="37.33203125" style="304" customWidth="1"/>
    <col min="7179" max="7179" width="8.88671875" style="304"/>
    <col min="7180" max="7181" width="9.109375" style="304" customWidth="1"/>
    <col min="7182" max="7182" width="11.33203125" style="304" customWidth="1"/>
    <col min="7183" max="7183" width="9.88671875" style="304" customWidth="1"/>
    <col min="7184" max="7184" width="11.6640625" style="304" customWidth="1"/>
    <col min="7185" max="7187" width="10.5546875" style="304" customWidth="1"/>
    <col min="7188" max="7188" width="27.6640625" style="304" customWidth="1"/>
    <col min="7189" max="7216" width="10" style="304" customWidth="1"/>
    <col min="7217" max="7217" width="11" style="304" customWidth="1"/>
    <col min="7218" max="7218" width="19.33203125" style="304" customWidth="1"/>
    <col min="7219" max="7219" width="22.44140625" style="304" customWidth="1"/>
    <col min="7220" max="7220" width="11.6640625" style="304" customWidth="1"/>
    <col min="7221" max="7221" width="20" style="304" customWidth="1"/>
    <col min="7222" max="7222" width="17.44140625" style="304" customWidth="1"/>
    <col min="7223" max="7223" width="8.88671875" style="304"/>
    <col min="7224" max="7224" width="45.6640625" style="304" customWidth="1"/>
    <col min="7225" max="7432" width="8.88671875" style="304"/>
    <col min="7433" max="7433" width="7.6640625" style="304" customWidth="1"/>
    <col min="7434" max="7434" width="37.33203125" style="304" customWidth="1"/>
    <col min="7435" max="7435" width="8.88671875" style="304"/>
    <col min="7436" max="7437" width="9.109375" style="304" customWidth="1"/>
    <col min="7438" max="7438" width="11.33203125" style="304" customWidth="1"/>
    <col min="7439" max="7439" width="9.88671875" style="304" customWidth="1"/>
    <col min="7440" max="7440" width="11.6640625" style="304" customWidth="1"/>
    <col min="7441" max="7443" width="10.5546875" style="304" customWidth="1"/>
    <col min="7444" max="7444" width="27.6640625" style="304" customWidth="1"/>
    <col min="7445" max="7472" width="10" style="304" customWidth="1"/>
    <col min="7473" max="7473" width="11" style="304" customWidth="1"/>
    <col min="7474" max="7474" width="19.33203125" style="304" customWidth="1"/>
    <col min="7475" max="7475" width="22.44140625" style="304" customWidth="1"/>
    <col min="7476" max="7476" width="11.6640625" style="304" customWidth="1"/>
    <col min="7477" max="7477" width="20" style="304" customWidth="1"/>
    <col min="7478" max="7478" width="17.44140625" style="304" customWidth="1"/>
    <col min="7479" max="7479" width="8.88671875" style="304"/>
    <col min="7480" max="7480" width="45.6640625" style="304" customWidth="1"/>
    <col min="7481" max="7688" width="8.88671875" style="304"/>
    <col min="7689" max="7689" width="7.6640625" style="304" customWidth="1"/>
    <col min="7690" max="7690" width="37.33203125" style="304" customWidth="1"/>
    <col min="7691" max="7691" width="8.88671875" style="304"/>
    <col min="7692" max="7693" width="9.109375" style="304" customWidth="1"/>
    <col min="7694" max="7694" width="11.33203125" style="304" customWidth="1"/>
    <col min="7695" max="7695" width="9.88671875" style="304" customWidth="1"/>
    <col min="7696" max="7696" width="11.6640625" style="304" customWidth="1"/>
    <col min="7697" max="7699" width="10.5546875" style="304" customWidth="1"/>
    <col min="7700" max="7700" width="27.6640625" style="304" customWidth="1"/>
    <col min="7701" max="7728" width="10" style="304" customWidth="1"/>
    <col min="7729" max="7729" width="11" style="304" customWidth="1"/>
    <col min="7730" max="7730" width="19.33203125" style="304" customWidth="1"/>
    <col min="7731" max="7731" width="22.44140625" style="304" customWidth="1"/>
    <col min="7732" max="7732" width="11.6640625" style="304" customWidth="1"/>
    <col min="7733" max="7733" width="20" style="304" customWidth="1"/>
    <col min="7734" max="7734" width="17.44140625" style="304" customWidth="1"/>
    <col min="7735" max="7735" width="8.88671875" style="304"/>
    <col min="7736" max="7736" width="45.6640625" style="304" customWidth="1"/>
    <col min="7737" max="7944" width="8.88671875" style="304"/>
    <col min="7945" max="7945" width="7.6640625" style="304" customWidth="1"/>
    <col min="7946" max="7946" width="37.33203125" style="304" customWidth="1"/>
    <col min="7947" max="7947" width="8.88671875" style="304"/>
    <col min="7948" max="7949" width="9.109375" style="304" customWidth="1"/>
    <col min="7950" max="7950" width="11.33203125" style="304" customWidth="1"/>
    <col min="7951" max="7951" width="9.88671875" style="304" customWidth="1"/>
    <col min="7952" max="7952" width="11.6640625" style="304" customWidth="1"/>
    <col min="7953" max="7955" width="10.5546875" style="304" customWidth="1"/>
    <col min="7956" max="7956" width="27.6640625" style="304" customWidth="1"/>
    <col min="7957" max="7984" width="10" style="304" customWidth="1"/>
    <col min="7985" max="7985" width="11" style="304" customWidth="1"/>
    <col min="7986" max="7986" width="19.33203125" style="304" customWidth="1"/>
    <col min="7987" max="7987" width="22.44140625" style="304" customWidth="1"/>
    <col min="7988" max="7988" width="11.6640625" style="304" customWidth="1"/>
    <col min="7989" max="7989" width="20" style="304" customWidth="1"/>
    <col min="7990" max="7990" width="17.44140625" style="304" customWidth="1"/>
    <col min="7991" max="7991" width="8.88671875" style="304"/>
    <col min="7992" max="7992" width="45.6640625" style="304" customWidth="1"/>
    <col min="7993" max="8200" width="8.88671875" style="304"/>
    <col min="8201" max="8201" width="7.6640625" style="304" customWidth="1"/>
    <col min="8202" max="8202" width="37.33203125" style="304" customWidth="1"/>
    <col min="8203" max="8203" width="8.88671875" style="304"/>
    <col min="8204" max="8205" width="9.109375" style="304" customWidth="1"/>
    <col min="8206" max="8206" width="11.33203125" style="304" customWidth="1"/>
    <col min="8207" max="8207" width="9.88671875" style="304" customWidth="1"/>
    <col min="8208" max="8208" width="11.6640625" style="304" customWidth="1"/>
    <col min="8209" max="8211" width="10.5546875" style="304" customWidth="1"/>
    <col min="8212" max="8212" width="27.6640625" style="304" customWidth="1"/>
    <col min="8213" max="8240" width="10" style="304" customWidth="1"/>
    <col min="8241" max="8241" width="11" style="304" customWidth="1"/>
    <col min="8242" max="8242" width="19.33203125" style="304" customWidth="1"/>
    <col min="8243" max="8243" width="22.44140625" style="304" customWidth="1"/>
    <col min="8244" max="8244" width="11.6640625" style="304" customWidth="1"/>
    <col min="8245" max="8245" width="20" style="304" customWidth="1"/>
    <col min="8246" max="8246" width="17.44140625" style="304" customWidth="1"/>
    <col min="8247" max="8247" width="8.88671875" style="304"/>
    <col min="8248" max="8248" width="45.6640625" style="304" customWidth="1"/>
    <col min="8249" max="8456" width="8.88671875" style="304"/>
    <col min="8457" max="8457" width="7.6640625" style="304" customWidth="1"/>
    <col min="8458" max="8458" width="37.33203125" style="304" customWidth="1"/>
    <col min="8459" max="8459" width="8.88671875" style="304"/>
    <col min="8460" max="8461" width="9.109375" style="304" customWidth="1"/>
    <col min="8462" max="8462" width="11.33203125" style="304" customWidth="1"/>
    <col min="8463" max="8463" width="9.88671875" style="304" customWidth="1"/>
    <col min="8464" max="8464" width="11.6640625" style="304" customWidth="1"/>
    <col min="8465" max="8467" width="10.5546875" style="304" customWidth="1"/>
    <col min="8468" max="8468" width="27.6640625" style="304" customWidth="1"/>
    <col min="8469" max="8496" width="10" style="304" customWidth="1"/>
    <col min="8497" max="8497" width="11" style="304" customWidth="1"/>
    <col min="8498" max="8498" width="19.33203125" style="304" customWidth="1"/>
    <col min="8499" max="8499" width="22.44140625" style="304" customWidth="1"/>
    <col min="8500" max="8500" width="11.6640625" style="304" customWidth="1"/>
    <col min="8501" max="8501" width="20" style="304" customWidth="1"/>
    <col min="8502" max="8502" width="17.44140625" style="304" customWidth="1"/>
    <col min="8503" max="8503" width="8.88671875" style="304"/>
    <col min="8504" max="8504" width="45.6640625" style="304" customWidth="1"/>
    <col min="8505" max="8712" width="8.88671875" style="304"/>
    <col min="8713" max="8713" width="7.6640625" style="304" customWidth="1"/>
    <col min="8714" max="8714" width="37.33203125" style="304" customWidth="1"/>
    <col min="8715" max="8715" width="8.88671875" style="304"/>
    <col min="8716" max="8717" width="9.109375" style="304" customWidth="1"/>
    <col min="8718" max="8718" width="11.33203125" style="304" customWidth="1"/>
    <col min="8719" max="8719" width="9.88671875" style="304" customWidth="1"/>
    <col min="8720" max="8720" width="11.6640625" style="304" customWidth="1"/>
    <col min="8721" max="8723" width="10.5546875" style="304" customWidth="1"/>
    <col min="8724" max="8724" width="27.6640625" style="304" customWidth="1"/>
    <col min="8725" max="8752" width="10" style="304" customWidth="1"/>
    <col min="8753" max="8753" width="11" style="304" customWidth="1"/>
    <col min="8754" max="8754" width="19.33203125" style="304" customWidth="1"/>
    <col min="8755" max="8755" width="22.44140625" style="304" customWidth="1"/>
    <col min="8756" max="8756" width="11.6640625" style="304" customWidth="1"/>
    <col min="8757" max="8757" width="20" style="304" customWidth="1"/>
    <col min="8758" max="8758" width="17.44140625" style="304" customWidth="1"/>
    <col min="8759" max="8759" width="8.88671875" style="304"/>
    <col min="8760" max="8760" width="45.6640625" style="304" customWidth="1"/>
    <col min="8761" max="8968" width="8.88671875" style="304"/>
    <col min="8969" max="8969" width="7.6640625" style="304" customWidth="1"/>
    <col min="8970" max="8970" width="37.33203125" style="304" customWidth="1"/>
    <col min="8971" max="8971" width="8.88671875" style="304"/>
    <col min="8972" max="8973" width="9.109375" style="304" customWidth="1"/>
    <col min="8974" max="8974" width="11.33203125" style="304" customWidth="1"/>
    <col min="8975" max="8975" width="9.88671875" style="304" customWidth="1"/>
    <col min="8976" max="8976" width="11.6640625" style="304" customWidth="1"/>
    <col min="8977" max="8979" width="10.5546875" style="304" customWidth="1"/>
    <col min="8980" max="8980" width="27.6640625" style="304" customWidth="1"/>
    <col min="8981" max="9008" width="10" style="304" customWidth="1"/>
    <col min="9009" max="9009" width="11" style="304" customWidth="1"/>
    <col min="9010" max="9010" width="19.33203125" style="304" customWidth="1"/>
    <col min="9011" max="9011" width="22.44140625" style="304" customWidth="1"/>
    <col min="9012" max="9012" width="11.6640625" style="304" customWidth="1"/>
    <col min="9013" max="9013" width="20" style="304" customWidth="1"/>
    <col min="9014" max="9014" width="17.44140625" style="304" customWidth="1"/>
    <col min="9015" max="9015" width="8.88671875" style="304"/>
    <col min="9016" max="9016" width="45.6640625" style="304" customWidth="1"/>
    <col min="9017" max="9224" width="8.88671875" style="304"/>
    <col min="9225" max="9225" width="7.6640625" style="304" customWidth="1"/>
    <col min="9226" max="9226" width="37.33203125" style="304" customWidth="1"/>
    <col min="9227" max="9227" width="8.88671875" style="304"/>
    <col min="9228" max="9229" width="9.109375" style="304" customWidth="1"/>
    <col min="9230" max="9230" width="11.33203125" style="304" customWidth="1"/>
    <col min="9231" max="9231" width="9.88671875" style="304" customWidth="1"/>
    <col min="9232" max="9232" width="11.6640625" style="304" customWidth="1"/>
    <col min="9233" max="9235" width="10.5546875" style="304" customWidth="1"/>
    <col min="9236" max="9236" width="27.6640625" style="304" customWidth="1"/>
    <col min="9237" max="9264" width="10" style="304" customWidth="1"/>
    <col min="9265" max="9265" width="11" style="304" customWidth="1"/>
    <col min="9266" max="9266" width="19.33203125" style="304" customWidth="1"/>
    <col min="9267" max="9267" width="22.44140625" style="304" customWidth="1"/>
    <col min="9268" max="9268" width="11.6640625" style="304" customWidth="1"/>
    <col min="9269" max="9269" width="20" style="304" customWidth="1"/>
    <col min="9270" max="9270" width="17.44140625" style="304" customWidth="1"/>
    <col min="9271" max="9271" width="8.88671875" style="304"/>
    <col min="9272" max="9272" width="45.6640625" style="304" customWidth="1"/>
    <col min="9273" max="9480" width="8.88671875" style="304"/>
    <col min="9481" max="9481" width="7.6640625" style="304" customWidth="1"/>
    <col min="9482" max="9482" width="37.33203125" style="304" customWidth="1"/>
    <col min="9483" max="9483" width="8.88671875" style="304"/>
    <col min="9484" max="9485" width="9.109375" style="304" customWidth="1"/>
    <col min="9486" max="9486" width="11.33203125" style="304" customWidth="1"/>
    <col min="9487" max="9487" width="9.88671875" style="304" customWidth="1"/>
    <col min="9488" max="9488" width="11.6640625" style="304" customWidth="1"/>
    <col min="9489" max="9491" width="10.5546875" style="304" customWidth="1"/>
    <col min="9492" max="9492" width="27.6640625" style="304" customWidth="1"/>
    <col min="9493" max="9520" width="10" style="304" customWidth="1"/>
    <col min="9521" max="9521" width="11" style="304" customWidth="1"/>
    <col min="9522" max="9522" width="19.33203125" style="304" customWidth="1"/>
    <col min="9523" max="9523" width="22.44140625" style="304" customWidth="1"/>
    <col min="9524" max="9524" width="11.6640625" style="304" customWidth="1"/>
    <col min="9525" max="9525" width="20" style="304" customWidth="1"/>
    <col min="9526" max="9526" width="17.44140625" style="304" customWidth="1"/>
    <col min="9527" max="9527" width="8.88671875" style="304"/>
    <col min="9528" max="9528" width="45.6640625" style="304" customWidth="1"/>
    <col min="9529" max="9736" width="8.88671875" style="304"/>
    <col min="9737" max="9737" width="7.6640625" style="304" customWidth="1"/>
    <col min="9738" max="9738" width="37.33203125" style="304" customWidth="1"/>
    <col min="9739" max="9739" width="8.88671875" style="304"/>
    <col min="9740" max="9741" width="9.109375" style="304" customWidth="1"/>
    <col min="9742" max="9742" width="11.33203125" style="304" customWidth="1"/>
    <col min="9743" max="9743" width="9.88671875" style="304" customWidth="1"/>
    <col min="9744" max="9744" width="11.6640625" style="304" customWidth="1"/>
    <col min="9745" max="9747" width="10.5546875" style="304" customWidth="1"/>
    <col min="9748" max="9748" width="27.6640625" style="304" customWidth="1"/>
    <col min="9749" max="9776" width="10" style="304" customWidth="1"/>
    <col min="9777" max="9777" width="11" style="304" customWidth="1"/>
    <col min="9778" max="9778" width="19.33203125" style="304" customWidth="1"/>
    <col min="9779" max="9779" width="22.44140625" style="304" customWidth="1"/>
    <col min="9780" max="9780" width="11.6640625" style="304" customWidth="1"/>
    <col min="9781" max="9781" width="20" style="304" customWidth="1"/>
    <col min="9782" max="9782" width="17.44140625" style="304" customWidth="1"/>
    <col min="9783" max="9783" width="8.88671875" style="304"/>
    <col min="9784" max="9784" width="45.6640625" style="304" customWidth="1"/>
    <col min="9785" max="9992" width="8.88671875" style="304"/>
    <col min="9993" max="9993" width="7.6640625" style="304" customWidth="1"/>
    <col min="9994" max="9994" width="37.33203125" style="304" customWidth="1"/>
    <col min="9995" max="9995" width="8.88671875" style="304"/>
    <col min="9996" max="9997" width="9.109375" style="304" customWidth="1"/>
    <col min="9998" max="9998" width="11.33203125" style="304" customWidth="1"/>
    <col min="9999" max="9999" width="9.88671875" style="304" customWidth="1"/>
    <col min="10000" max="10000" width="11.6640625" style="304" customWidth="1"/>
    <col min="10001" max="10003" width="10.5546875" style="304" customWidth="1"/>
    <col min="10004" max="10004" width="27.6640625" style="304" customWidth="1"/>
    <col min="10005" max="10032" width="10" style="304" customWidth="1"/>
    <col min="10033" max="10033" width="11" style="304" customWidth="1"/>
    <col min="10034" max="10034" width="19.33203125" style="304" customWidth="1"/>
    <col min="10035" max="10035" width="22.44140625" style="304" customWidth="1"/>
    <col min="10036" max="10036" width="11.6640625" style="304" customWidth="1"/>
    <col min="10037" max="10037" width="20" style="304" customWidth="1"/>
    <col min="10038" max="10038" width="17.44140625" style="304" customWidth="1"/>
    <col min="10039" max="10039" width="8.88671875" style="304"/>
    <col min="10040" max="10040" width="45.6640625" style="304" customWidth="1"/>
    <col min="10041" max="10248" width="8.88671875" style="304"/>
    <col min="10249" max="10249" width="7.6640625" style="304" customWidth="1"/>
    <col min="10250" max="10250" width="37.33203125" style="304" customWidth="1"/>
    <col min="10251" max="10251" width="8.88671875" style="304"/>
    <col min="10252" max="10253" width="9.109375" style="304" customWidth="1"/>
    <col min="10254" max="10254" width="11.33203125" style="304" customWidth="1"/>
    <col min="10255" max="10255" width="9.88671875" style="304" customWidth="1"/>
    <col min="10256" max="10256" width="11.6640625" style="304" customWidth="1"/>
    <col min="10257" max="10259" width="10.5546875" style="304" customWidth="1"/>
    <col min="10260" max="10260" width="27.6640625" style="304" customWidth="1"/>
    <col min="10261" max="10288" width="10" style="304" customWidth="1"/>
    <col min="10289" max="10289" width="11" style="304" customWidth="1"/>
    <col min="10290" max="10290" width="19.33203125" style="304" customWidth="1"/>
    <col min="10291" max="10291" width="22.44140625" style="304" customWidth="1"/>
    <col min="10292" max="10292" width="11.6640625" style="304" customWidth="1"/>
    <col min="10293" max="10293" width="20" style="304" customWidth="1"/>
    <col min="10294" max="10294" width="17.44140625" style="304" customWidth="1"/>
    <col min="10295" max="10295" width="8.88671875" style="304"/>
    <col min="10296" max="10296" width="45.6640625" style="304" customWidth="1"/>
    <col min="10297" max="10504" width="8.88671875" style="304"/>
    <col min="10505" max="10505" width="7.6640625" style="304" customWidth="1"/>
    <col min="10506" max="10506" width="37.33203125" style="304" customWidth="1"/>
    <col min="10507" max="10507" width="8.88671875" style="304"/>
    <col min="10508" max="10509" width="9.109375" style="304" customWidth="1"/>
    <col min="10510" max="10510" width="11.33203125" style="304" customWidth="1"/>
    <col min="10511" max="10511" width="9.88671875" style="304" customWidth="1"/>
    <col min="10512" max="10512" width="11.6640625" style="304" customWidth="1"/>
    <col min="10513" max="10515" width="10.5546875" style="304" customWidth="1"/>
    <col min="10516" max="10516" width="27.6640625" style="304" customWidth="1"/>
    <col min="10517" max="10544" width="10" style="304" customWidth="1"/>
    <col min="10545" max="10545" width="11" style="304" customWidth="1"/>
    <col min="10546" max="10546" width="19.33203125" style="304" customWidth="1"/>
    <col min="10547" max="10547" width="22.44140625" style="304" customWidth="1"/>
    <col min="10548" max="10548" width="11.6640625" style="304" customWidth="1"/>
    <col min="10549" max="10549" width="20" style="304" customWidth="1"/>
    <col min="10550" max="10550" width="17.44140625" style="304" customWidth="1"/>
    <col min="10551" max="10551" width="8.88671875" style="304"/>
    <col min="10552" max="10552" width="45.6640625" style="304" customWidth="1"/>
    <col min="10553" max="10760" width="8.88671875" style="304"/>
    <col min="10761" max="10761" width="7.6640625" style="304" customWidth="1"/>
    <col min="10762" max="10762" width="37.33203125" style="304" customWidth="1"/>
    <col min="10763" max="10763" width="8.88671875" style="304"/>
    <col min="10764" max="10765" width="9.109375" style="304" customWidth="1"/>
    <col min="10766" max="10766" width="11.33203125" style="304" customWidth="1"/>
    <col min="10767" max="10767" width="9.88671875" style="304" customWidth="1"/>
    <col min="10768" max="10768" width="11.6640625" style="304" customWidth="1"/>
    <col min="10769" max="10771" width="10.5546875" style="304" customWidth="1"/>
    <col min="10772" max="10772" width="27.6640625" style="304" customWidth="1"/>
    <col min="10773" max="10800" width="10" style="304" customWidth="1"/>
    <col min="10801" max="10801" width="11" style="304" customWidth="1"/>
    <col min="10802" max="10802" width="19.33203125" style="304" customWidth="1"/>
    <col min="10803" max="10803" width="22.44140625" style="304" customWidth="1"/>
    <col min="10804" max="10804" width="11.6640625" style="304" customWidth="1"/>
    <col min="10805" max="10805" width="20" style="304" customWidth="1"/>
    <col min="10806" max="10806" width="17.44140625" style="304" customWidth="1"/>
    <col min="10807" max="10807" width="8.88671875" style="304"/>
    <col min="10808" max="10808" width="45.6640625" style="304" customWidth="1"/>
    <col min="10809" max="11016" width="8.88671875" style="304"/>
    <col min="11017" max="11017" width="7.6640625" style="304" customWidth="1"/>
    <col min="11018" max="11018" width="37.33203125" style="304" customWidth="1"/>
    <col min="11019" max="11019" width="8.88671875" style="304"/>
    <col min="11020" max="11021" width="9.109375" style="304" customWidth="1"/>
    <col min="11022" max="11022" width="11.33203125" style="304" customWidth="1"/>
    <col min="11023" max="11023" width="9.88671875" style="304" customWidth="1"/>
    <col min="11024" max="11024" width="11.6640625" style="304" customWidth="1"/>
    <col min="11025" max="11027" width="10.5546875" style="304" customWidth="1"/>
    <col min="11028" max="11028" width="27.6640625" style="304" customWidth="1"/>
    <col min="11029" max="11056" width="10" style="304" customWidth="1"/>
    <col min="11057" max="11057" width="11" style="304" customWidth="1"/>
    <col min="11058" max="11058" width="19.33203125" style="304" customWidth="1"/>
    <col min="11059" max="11059" width="22.44140625" style="304" customWidth="1"/>
    <col min="11060" max="11060" width="11.6640625" style="304" customWidth="1"/>
    <col min="11061" max="11061" width="20" style="304" customWidth="1"/>
    <col min="11062" max="11062" width="17.44140625" style="304" customWidth="1"/>
    <col min="11063" max="11063" width="8.88671875" style="304"/>
    <col min="11064" max="11064" width="45.6640625" style="304" customWidth="1"/>
    <col min="11065" max="11272" width="8.88671875" style="304"/>
    <col min="11273" max="11273" width="7.6640625" style="304" customWidth="1"/>
    <col min="11274" max="11274" width="37.33203125" style="304" customWidth="1"/>
    <col min="11275" max="11275" width="8.88671875" style="304"/>
    <col min="11276" max="11277" width="9.109375" style="304" customWidth="1"/>
    <col min="11278" max="11278" width="11.33203125" style="304" customWidth="1"/>
    <col min="11279" max="11279" width="9.88671875" style="304" customWidth="1"/>
    <col min="11280" max="11280" width="11.6640625" style="304" customWidth="1"/>
    <col min="11281" max="11283" width="10.5546875" style="304" customWidth="1"/>
    <col min="11284" max="11284" width="27.6640625" style="304" customWidth="1"/>
    <col min="11285" max="11312" width="10" style="304" customWidth="1"/>
    <col min="11313" max="11313" width="11" style="304" customWidth="1"/>
    <col min="11314" max="11314" width="19.33203125" style="304" customWidth="1"/>
    <col min="11315" max="11315" width="22.44140625" style="304" customWidth="1"/>
    <col min="11316" max="11316" width="11.6640625" style="304" customWidth="1"/>
    <col min="11317" max="11317" width="20" style="304" customWidth="1"/>
    <col min="11318" max="11318" width="17.44140625" style="304" customWidth="1"/>
    <col min="11319" max="11319" width="8.88671875" style="304"/>
    <col min="11320" max="11320" width="45.6640625" style="304" customWidth="1"/>
    <col min="11321" max="11528" width="8.88671875" style="304"/>
    <col min="11529" max="11529" width="7.6640625" style="304" customWidth="1"/>
    <col min="11530" max="11530" width="37.33203125" style="304" customWidth="1"/>
    <col min="11531" max="11531" width="8.88671875" style="304"/>
    <col min="11532" max="11533" width="9.109375" style="304" customWidth="1"/>
    <col min="11534" max="11534" width="11.33203125" style="304" customWidth="1"/>
    <col min="11535" max="11535" width="9.88671875" style="304" customWidth="1"/>
    <col min="11536" max="11536" width="11.6640625" style="304" customWidth="1"/>
    <col min="11537" max="11539" width="10.5546875" style="304" customWidth="1"/>
    <col min="11540" max="11540" width="27.6640625" style="304" customWidth="1"/>
    <col min="11541" max="11568" width="10" style="304" customWidth="1"/>
    <col min="11569" max="11569" width="11" style="304" customWidth="1"/>
    <col min="11570" max="11570" width="19.33203125" style="304" customWidth="1"/>
    <col min="11571" max="11571" width="22.44140625" style="304" customWidth="1"/>
    <col min="11572" max="11572" width="11.6640625" style="304" customWidth="1"/>
    <col min="11573" max="11573" width="20" style="304" customWidth="1"/>
    <col min="11574" max="11574" width="17.44140625" style="304" customWidth="1"/>
    <col min="11575" max="11575" width="8.88671875" style="304"/>
    <col min="11576" max="11576" width="45.6640625" style="304" customWidth="1"/>
    <col min="11577" max="11784" width="8.88671875" style="304"/>
    <col min="11785" max="11785" width="7.6640625" style="304" customWidth="1"/>
    <col min="11786" max="11786" width="37.33203125" style="304" customWidth="1"/>
    <col min="11787" max="11787" width="8.88671875" style="304"/>
    <col min="11788" max="11789" width="9.109375" style="304" customWidth="1"/>
    <col min="11790" max="11790" width="11.33203125" style="304" customWidth="1"/>
    <col min="11791" max="11791" width="9.88671875" style="304" customWidth="1"/>
    <col min="11792" max="11792" width="11.6640625" style="304" customWidth="1"/>
    <col min="11793" max="11795" width="10.5546875" style="304" customWidth="1"/>
    <col min="11796" max="11796" width="27.6640625" style="304" customWidth="1"/>
    <col min="11797" max="11824" width="10" style="304" customWidth="1"/>
    <col min="11825" max="11825" width="11" style="304" customWidth="1"/>
    <col min="11826" max="11826" width="19.33203125" style="304" customWidth="1"/>
    <col min="11827" max="11827" width="22.44140625" style="304" customWidth="1"/>
    <col min="11828" max="11828" width="11.6640625" style="304" customWidth="1"/>
    <col min="11829" max="11829" width="20" style="304" customWidth="1"/>
    <col min="11830" max="11830" width="17.44140625" style="304" customWidth="1"/>
    <col min="11831" max="11831" width="8.88671875" style="304"/>
    <col min="11832" max="11832" width="45.6640625" style="304" customWidth="1"/>
    <col min="11833" max="12040" width="8.88671875" style="304"/>
    <col min="12041" max="12041" width="7.6640625" style="304" customWidth="1"/>
    <col min="12042" max="12042" width="37.33203125" style="304" customWidth="1"/>
    <col min="12043" max="12043" width="8.88671875" style="304"/>
    <col min="12044" max="12045" width="9.109375" style="304" customWidth="1"/>
    <col min="12046" max="12046" width="11.33203125" style="304" customWidth="1"/>
    <col min="12047" max="12047" width="9.88671875" style="304" customWidth="1"/>
    <col min="12048" max="12048" width="11.6640625" style="304" customWidth="1"/>
    <col min="12049" max="12051" width="10.5546875" style="304" customWidth="1"/>
    <col min="12052" max="12052" width="27.6640625" style="304" customWidth="1"/>
    <col min="12053" max="12080" width="10" style="304" customWidth="1"/>
    <col min="12081" max="12081" width="11" style="304" customWidth="1"/>
    <col min="12082" max="12082" width="19.33203125" style="304" customWidth="1"/>
    <col min="12083" max="12083" width="22.44140625" style="304" customWidth="1"/>
    <col min="12084" max="12084" width="11.6640625" style="304" customWidth="1"/>
    <col min="12085" max="12085" width="20" style="304" customWidth="1"/>
    <col min="12086" max="12086" width="17.44140625" style="304" customWidth="1"/>
    <col min="12087" max="12087" width="8.88671875" style="304"/>
    <col min="12088" max="12088" width="45.6640625" style="304" customWidth="1"/>
    <col min="12089" max="12296" width="8.88671875" style="304"/>
    <col min="12297" max="12297" width="7.6640625" style="304" customWidth="1"/>
    <col min="12298" max="12298" width="37.33203125" style="304" customWidth="1"/>
    <col min="12299" max="12299" width="8.88671875" style="304"/>
    <col min="12300" max="12301" width="9.109375" style="304" customWidth="1"/>
    <col min="12302" max="12302" width="11.33203125" style="304" customWidth="1"/>
    <col min="12303" max="12303" width="9.88671875" style="304" customWidth="1"/>
    <col min="12304" max="12304" width="11.6640625" style="304" customWidth="1"/>
    <col min="12305" max="12307" width="10.5546875" style="304" customWidth="1"/>
    <col min="12308" max="12308" width="27.6640625" style="304" customWidth="1"/>
    <col min="12309" max="12336" width="10" style="304" customWidth="1"/>
    <col min="12337" max="12337" width="11" style="304" customWidth="1"/>
    <col min="12338" max="12338" width="19.33203125" style="304" customWidth="1"/>
    <col min="12339" max="12339" width="22.44140625" style="304" customWidth="1"/>
    <col min="12340" max="12340" width="11.6640625" style="304" customWidth="1"/>
    <col min="12341" max="12341" width="20" style="304" customWidth="1"/>
    <col min="12342" max="12342" width="17.44140625" style="304" customWidth="1"/>
    <col min="12343" max="12343" width="8.88671875" style="304"/>
    <col min="12344" max="12344" width="45.6640625" style="304" customWidth="1"/>
    <col min="12345" max="12552" width="8.88671875" style="304"/>
    <col min="12553" max="12553" width="7.6640625" style="304" customWidth="1"/>
    <col min="12554" max="12554" width="37.33203125" style="304" customWidth="1"/>
    <col min="12555" max="12555" width="8.88671875" style="304"/>
    <col min="12556" max="12557" width="9.109375" style="304" customWidth="1"/>
    <col min="12558" max="12558" width="11.33203125" style="304" customWidth="1"/>
    <col min="12559" max="12559" width="9.88671875" style="304" customWidth="1"/>
    <col min="12560" max="12560" width="11.6640625" style="304" customWidth="1"/>
    <col min="12561" max="12563" width="10.5546875" style="304" customWidth="1"/>
    <col min="12564" max="12564" width="27.6640625" style="304" customWidth="1"/>
    <col min="12565" max="12592" width="10" style="304" customWidth="1"/>
    <col min="12593" max="12593" width="11" style="304" customWidth="1"/>
    <col min="12594" max="12594" width="19.33203125" style="304" customWidth="1"/>
    <col min="12595" max="12595" width="22.44140625" style="304" customWidth="1"/>
    <col min="12596" max="12596" width="11.6640625" style="304" customWidth="1"/>
    <col min="12597" max="12597" width="20" style="304" customWidth="1"/>
    <col min="12598" max="12598" width="17.44140625" style="304" customWidth="1"/>
    <col min="12599" max="12599" width="8.88671875" style="304"/>
    <col min="12600" max="12600" width="45.6640625" style="304" customWidth="1"/>
    <col min="12601" max="12808" width="8.88671875" style="304"/>
    <col min="12809" max="12809" width="7.6640625" style="304" customWidth="1"/>
    <col min="12810" max="12810" width="37.33203125" style="304" customWidth="1"/>
    <col min="12811" max="12811" width="8.88671875" style="304"/>
    <col min="12812" max="12813" width="9.109375" style="304" customWidth="1"/>
    <col min="12814" max="12814" width="11.33203125" style="304" customWidth="1"/>
    <col min="12815" max="12815" width="9.88671875" style="304" customWidth="1"/>
    <col min="12816" max="12816" width="11.6640625" style="304" customWidth="1"/>
    <col min="12817" max="12819" width="10.5546875" style="304" customWidth="1"/>
    <col min="12820" max="12820" width="27.6640625" style="304" customWidth="1"/>
    <col min="12821" max="12848" width="10" style="304" customWidth="1"/>
    <col min="12849" max="12849" width="11" style="304" customWidth="1"/>
    <col min="12850" max="12850" width="19.33203125" style="304" customWidth="1"/>
    <col min="12851" max="12851" width="22.44140625" style="304" customWidth="1"/>
    <col min="12852" max="12852" width="11.6640625" style="304" customWidth="1"/>
    <col min="12853" max="12853" width="20" style="304" customWidth="1"/>
    <col min="12854" max="12854" width="17.44140625" style="304" customWidth="1"/>
    <col min="12855" max="12855" width="8.88671875" style="304"/>
    <col min="12856" max="12856" width="45.6640625" style="304" customWidth="1"/>
    <col min="12857" max="13064" width="8.88671875" style="304"/>
    <col min="13065" max="13065" width="7.6640625" style="304" customWidth="1"/>
    <col min="13066" max="13066" width="37.33203125" style="304" customWidth="1"/>
    <col min="13067" max="13067" width="8.88671875" style="304"/>
    <col min="13068" max="13069" width="9.109375" style="304" customWidth="1"/>
    <col min="13070" max="13070" width="11.33203125" style="304" customWidth="1"/>
    <col min="13071" max="13071" width="9.88671875" style="304" customWidth="1"/>
    <col min="13072" max="13072" width="11.6640625" style="304" customWidth="1"/>
    <col min="13073" max="13075" width="10.5546875" style="304" customWidth="1"/>
    <col min="13076" max="13076" width="27.6640625" style="304" customWidth="1"/>
    <col min="13077" max="13104" width="10" style="304" customWidth="1"/>
    <col min="13105" max="13105" width="11" style="304" customWidth="1"/>
    <col min="13106" max="13106" width="19.33203125" style="304" customWidth="1"/>
    <col min="13107" max="13107" width="22.44140625" style="304" customWidth="1"/>
    <col min="13108" max="13108" width="11.6640625" style="304" customWidth="1"/>
    <col min="13109" max="13109" width="20" style="304" customWidth="1"/>
    <col min="13110" max="13110" width="17.44140625" style="304" customWidth="1"/>
    <col min="13111" max="13111" width="8.88671875" style="304"/>
    <col min="13112" max="13112" width="45.6640625" style="304" customWidth="1"/>
    <col min="13113" max="13320" width="8.88671875" style="304"/>
    <col min="13321" max="13321" width="7.6640625" style="304" customWidth="1"/>
    <col min="13322" max="13322" width="37.33203125" style="304" customWidth="1"/>
    <col min="13323" max="13323" width="8.88671875" style="304"/>
    <col min="13324" max="13325" width="9.109375" style="304" customWidth="1"/>
    <col min="13326" max="13326" width="11.33203125" style="304" customWidth="1"/>
    <col min="13327" max="13327" width="9.88671875" style="304" customWidth="1"/>
    <col min="13328" max="13328" width="11.6640625" style="304" customWidth="1"/>
    <col min="13329" max="13331" width="10.5546875" style="304" customWidth="1"/>
    <col min="13332" max="13332" width="27.6640625" style="304" customWidth="1"/>
    <col min="13333" max="13360" width="10" style="304" customWidth="1"/>
    <col min="13361" max="13361" width="11" style="304" customWidth="1"/>
    <col min="13362" max="13362" width="19.33203125" style="304" customWidth="1"/>
    <col min="13363" max="13363" width="22.44140625" style="304" customWidth="1"/>
    <col min="13364" max="13364" width="11.6640625" style="304" customWidth="1"/>
    <col min="13365" max="13365" width="20" style="304" customWidth="1"/>
    <col min="13366" max="13366" width="17.44140625" style="304" customWidth="1"/>
    <col min="13367" max="13367" width="8.88671875" style="304"/>
    <col min="13368" max="13368" width="45.6640625" style="304" customWidth="1"/>
    <col min="13369" max="13576" width="8.88671875" style="304"/>
    <col min="13577" max="13577" width="7.6640625" style="304" customWidth="1"/>
    <col min="13578" max="13578" width="37.33203125" style="304" customWidth="1"/>
    <col min="13579" max="13579" width="8.88671875" style="304"/>
    <col min="13580" max="13581" width="9.109375" style="304" customWidth="1"/>
    <col min="13582" max="13582" width="11.33203125" style="304" customWidth="1"/>
    <col min="13583" max="13583" width="9.88671875" style="304" customWidth="1"/>
    <col min="13584" max="13584" width="11.6640625" style="304" customWidth="1"/>
    <col min="13585" max="13587" width="10.5546875" style="304" customWidth="1"/>
    <col min="13588" max="13588" width="27.6640625" style="304" customWidth="1"/>
    <col min="13589" max="13616" width="10" style="304" customWidth="1"/>
    <col min="13617" max="13617" width="11" style="304" customWidth="1"/>
    <col min="13618" max="13618" width="19.33203125" style="304" customWidth="1"/>
    <col min="13619" max="13619" width="22.44140625" style="304" customWidth="1"/>
    <col min="13620" max="13620" width="11.6640625" style="304" customWidth="1"/>
    <col min="13621" max="13621" width="20" style="304" customWidth="1"/>
    <col min="13622" max="13622" width="17.44140625" style="304" customWidth="1"/>
    <col min="13623" max="13623" width="8.88671875" style="304"/>
    <col min="13624" max="13624" width="45.6640625" style="304" customWidth="1"/>
    <col min="13625" max="13832" width="8.88671875" style="304"/>
    <col min="13833" max="13833" width="7.6640625" style="304" customWidth="1"/>
    <col min="13834" max="13834" width="37.33203125" style="304" customWidth="1"/>
    <col min="13835" max="13835" width="8.88671875" style="304"/>
    <col min="13836" max="13837" width="9.109375" style="304" customWidth="1"/>
    <col min="13838" max="13838" width="11.33203125" style="304" customWidth="1"/>
    <col min="13839" max="13839" width="9.88671875" style="304" customWidth="1"/>
    <col min="13840" max="13840" width="11.6640625" style="304" customWidth="1"/>
    <col min="13841" max="13843" width="10.5546875" style="304" customWidth="1"/>
    <col min="13844" max="13844" width="27.6640625" style="304" customWidth="1"/>
    <col min="13845" max="13872" width="10" style="304" customWidth="1"/>
    <col min="13873" max="13873" width="11" style="304" customWidth="1"/>
    <col min="13874" max="13874" width="19.33203125" style="304" customWidth="1"/>
    <col min="13875" max="13875" width="22.44140625" style="304" customWidth="1"/>
    <col min="13876" max="13876" width="11.6640625" style="304" customWidth="1"/>
    <col min="13877" max="13877" width="20" style="304" customWidth="1"/>
    <col min="13878" max="13878" width="17.44140625" style="304" customWidth="1"/>
    <col min="13879" max="13879" width="8.88671875" style="304"/>
    <col min="13880" max="13880" width="45.6640625" style="304" customWidth="1"/>
    <col min="13881" max="14088" width="8.88671875" style="304"/>
    <col min="14089" max="14089" width="7.6640625" style="304" customWidth="1"/>
    <col min="14090" max="14090" width="37.33203125" style="304" customWidth="1"/>
    <col min="14091" max="14091" width="8.88671875" style="304"/>
    <col min="14092" max="14093" width="9.109375" style="304" customWidth="1"/>
    <col min="14094" max="14094" width="11.33203125" style="304" customWidth="1"/>
    <col min="14095" max="14095" width="9.88671875" style="304" customWidth="1"/>
    <col min="14096" max="14096" width="11.6640625" style="304" customWidth="1"/>
    <col min="14097" max="14099" width="10.5546875" style="304" customWidth="1"/>
    <col min="14100" max="14100" width="27.6640625" style="304" customWidth="1"/>
    <col min="14101" max="14128" width="10" style="304" customWidth="1"/>
    <col min="14129" max="14129" width="11" style="304" customWidth="1"/>
    <col min="14130" max="14130" width="19.33203125" style="304" customWidth="1"/>
    <col min="14131" max="14131" width="22.44140625" style="304" customWidth="1"/>
    <col min="14132" max="14132" width="11.6640625" style="304" customWidth="1"/>
    <col min="14133" max="14133" width="20" style="304" customWidth="1"/>
    <col min="14134" max="14134" width="17.44140625" style="304" customWidth="1"/>
    <col min="14135" max="14135" width="8.88671875" style="304"/>
    <col min="14136" max="14136" width="45.6640625" style="304" customWidth="1"/>
    <col min="14137" max="14344" width="8.88671875" style="304"/>
    <col min="14345" max="14345" width="7.6640625" style="304" customWidth="1"/>
    <col min="14346" max="14346" width="37.33203125" style="304" customWidth="1"/>
    <col min="14347" max="14347" width="8.88671875" style="304"/>
    <col min="14348" max="14349" width="9.109375" style="304" customWidth="1"/>
    <col min="14350" max="14350" width="11.33203125" style="304" customWidth="1"/>
    <col min="14351" max="14351" width="9.88671875" style="304" customWidth="1"/>
    <col min="14352" max="14352" width="11.6640625" style="304" customWidth="1"/>
    <col min="14353" max="14355" width="10.5546875" style="304" customWidth="1"/>
    <col min="14356" max="14356" width="27.6640625" style="304" customWidth="1"/>
    <col min="14357" max="14384" width="10" style="304" customWidth="1"/>
    <col min="14385" max="14385" width="11" style="304" customWidth="1"/>
    <col min="14386" max="14386" width="19.33203125" style="304" customWidth="1"/>
    <col min="14387" max="14387" width="22.44140625" style="304" customWidth="1"/>
    <col min="14388" max="14388" width="11.6640625" style="304" customWidth="1"/>
    <col min="14389" max="14389" width="20" style="304" customWidth="1"/>
    <col min="14390" max="14390" width="17.44140625" style="304" customWidth="1"/>
    <col min="14391" max="14391" width="8.88671875" style="304"/>
    <col min="14392" max="14392" width="45.6640625" style="304" customWidth="1"/>
    <col min="14393" max="14600" width="8.88671875" style="304"/>
    <col min="14601" max="14601" width="7.6640625" style="304" customWidth="1"/>
    <col min="14602" max="14602" width="37.33203125" style="304" customWidth="1"/>
    <col min="14603" max="14603" width="8.88671875" style="304"/>
    <col min="14604" max="14605" width="9.109375" style="304" customWidth="1"/>
    <col min="14606" max="14606" width="11.33203125" style="304" customWidth="1"/>
    <col min="14607" max="14607" width="9.88671875" style="304" customWidth="1"/>
    <col min="14608" max="14608" width="11.6640625" style="304" customWidth="1"/>
    <col min="14609" max="14611" width="10.5546875" style="304" customWidth="1"/>
    <col min="14612" max="14612" width="27.6640625" style="304" customWidth="1"/>
    <col min="14613" max="14640" width="10" style="304" customWidth="1"/>
    <col min="14641" max="14641" width="11" style="304" customWidth="1"/>
    <col min="14642" max="14642" width="19.33203125" style="304" customWidth="1"/>
    <col min="14643" max="14643" width="22.44140625" style="304" customWidth="1"/>
    <col min="14644" max="14644" width="11.6640625" style="304" customWidth="1"/>
    <col min="14645" max="14645" width="20" style="304" customWidth="1"/>
    <col min="14646" max="14646" width="17.44140625" style="304" customWidth="1"/>
    <col min="14647" max="14647" width="8.88671875" style="304"/>
    <col min="14648" max="14648" width="45.6640625" style="304" customWidth="1"/>
    <col min="14649" max="14856" width="8.88671875" style="304"/>
    <col min="14857" max="14857" width="7.6640625" style="304" customWidth="1"/>
    <col min="14858" max="14858" width="37.33203125" style="304" customWidth="1"/>
    <col min="14859" max="14859" width="8.88671875" style="304"/>
    <col min="14860" max="14861" width="9.109375" style="304" customWidth="1"/>
    <col min="14862" max="14862" width="11.33203125" style="304" customWidth="1"/>
    <col min="14863" max="14863" width="9.88671875" style="304" customWidth="1"/>
    <col min="14864" max="14864" width="11.6640625" style="304" customWidth="1"/>
    <col min="14865" max="14867" width="10.5546875" style="304" customWidth="1"/>
    <col min="14868" max="14868" width="27.6640625" style="304" customWidth="1"/>
    <col min="14869" max="14896" width="10" style="304" customWidth="1"/>
    <col min="14897" max="14897" width="11" style="304" customWidth="1"/>
    <col min="14898" max="14898" width="19.33203125" style="304" customWidth="1"/>
    <col min="14899" max="14899" width="22.44140625" style="304" customWidth="1"/>
    <col min="14900" max="14900" width="11.6640625" style="304" customWidth="1"/>
    <col min="14901" max="14901" width="20" style="304" customWidth="1"/>
    <col min="14902" max="14902" width="17.44140625" style="304" customWidth="1"/>
    <col min="14903" max="14903" width="8.88671875" style="304"/>
    <col min="14904" max="14904" width="45.6640625" style="304" customWidth="1"/>
    <col min="14905" max="15112" width="8.88671875" style="304"/>
    <col min="15113" max="15113" width="7.6640625" style="304" customWidth="1"/>
    <col min="15114" max="15114" width="37.33203125" style="304" customWidth="1"/>
    <col min="15115" max="15115" width="8.88671875" style="304"/>
    <col min="15116" max="15117" width="9.109375" style="304" customWidth="1"/>
    <col min="15118" max="15118" width="11.33203125" style="304" customWidth="1"/>
    <col min="15119" max="15119" width="9.88671875" style="304" customWidth="1"/>
    <col min="15120" max="15120" width="11.6640625" style="304" customWidth="1"/>
    <col min="15121" max="15123" width="10.5546875" style="304" customWidth="1"/>
    <col min="15124" max="15124" width="27.6640625" style="304" customWidth="1"/>
    <col min="15125" max="15152" width="10" style="304" customWidth="1"/>
    <col min="15153" max="15153" width="11" style="304" customWidth="1"/>
    <col min="15154" max="15154" width="19.33203125" style="304" customWidth="1"/>
    <col min="15155" max="15155" width="22.44140625" style="304" customWidth="1"/>
    <col min="15156" max="15156" width="11.6640625" style="304" customWidth="1"/>
    <col min="15157" max="15157" width="20" style="304" customWidth="1"/>
    <col min="15158" max="15158" width="17.44140625" style="304" customWidth="1"/>
    <col min="15159" max="15159" width="8.88671875" style="304"/>
    <col min="15160" max="15160" width="45.6640625" style="304" customWidth="1"/>
    <col min="15161" max="15368" width="8.88671875" style="304"/>
    <col min="15369" max="15369" width="7.6640625" style="304" customWidth="1"/>
    <col min="15370" max="15370" width="37.33203125" style="304" customWidth="1"/>
    <col min="15371" max="15371" width="8.88671875" style="304"/>
    <col min="15372" max="15373" width="9.109375" style="304" customWidth="1"/>
    <col min="15374" max="15374" width="11.33203125" style="304" customWidth="1"/>
    <col min="15375" max="15375" width="9.88671875" style="304" customWidth="1"/>
    <col min="15376" max="15376" width="11.6640625" style="304" customWidth="1"/>
    <col min="15377" max="15379" width="10.5546875" style="304" customWidth="1"/>
    <col min="15380" max="15380" width="27.6640625" style="304" customWidth="1"/>
    <col min="15381" max="15408" width="10" style="304" customWidth="1"/>
    <col min="15409" max="15409" width="11" style="304" customWidth="1"/>
    <col min="15410" max="15410" width="19.33203125" style="304" customWidth="1"/>
    <col min="15411" max="15411" width="22.44140625" style="304" customWidth="1"/>
    <col min="15412" max="15412" width="11.6640625" style="304" customWidth="1"/>
    <col min="15413" max="15413" width="20" style="304" customWidth="1"/>
    <col min="15414" max="15414" width="17.44140625" style="304" customWidth="1"/>
    <col min="15415" max="15415" width="8.88671875" style="304"/>
    <col min="15416" max="15416" width="45.6640625" style="304" customWidth="1"/>
    <col min="15417" max="15624" width="8.88671875" style="304"/>
    <col min="15625" max="15625" width="7.6640625" style="304" customWidth="1"/>
    <col min="15626" max="15626" width="37.33203125" style="304" customWidth="1"/>
    <col min="15627" max="15627" width="8.88671875" style="304"/>
    <col min="15628" max="15629" width="9.109375" style="304" customWidth="1"/>
    <col min="15630" max="15630" width="11.33203125" style="304" customWidth="1"/>
    <col min="15631" max="15631" width="9.88671875" style="304" customWidth="1"/>
    <col min="15632" max="15632" width="11.6640625" style="304" customWidth="1"/>
    <col min="15633" max="15635" width="10.5546875" style="304" customWidth="1"/>
    <col min="15636" max="15636" width="27.6640625" style="304" customWidth="1"/>
    <col min="15637" max="15664" width="10" style="304" customWidth="1"/>
    <col min="15665" max="15665" width="11" style="304" customWidth="1"/>
    <col min="15666" max="15666" width="19.33203125" style="304" customWidth="1"/>
    <col min="15667" max="15667" width="22.44140625" style="304" customWidth="1"/>
    <col min="15668" max="15668" width="11.6640625" style="304" customWidth="1"/>
    <col min="15669" max="15669" width="20" style="304" customWidth="1"/>
    <col min="15670" max="15670" width="17.44140625" style="304" customWidth="1"/>
    <col min="15671" max="15671" width="8.88671875" style="304"/>
    <col min="15672" max="15672" width="45.6640625" style="304" customWidth="1"/>
    <col min="15673" max="15880" width="8.88671875" style="304"/>
    <col min="15881" max="15881" width="7.6640625" style="304" customWidth="1"/>
    <col min="15882" max="15882" width="37.33203125" style="304" customWidth="1"/>
    <col min="15883" max="15883" width="8.88671875" style="304"/>
    <col min="15884" max="15885" width="9.109375" style="304" customWidth="1"/>
    <col min="15886" max="15886" width="11.33203125" style="304" customWidth="1"/>
    <col min="15887" max="15887" width="9.88671875" style="304" customWidth="1"/>
    <col min="15888" max="15888" width="11.6640625" style="304" customWidth="1"/>
    <col min="15889" max="15891" width="10.5546875" style="304" customWidth="1"/>
    <col min="15892" max="15892" width="27.6640625" style="304" customWidth="1"/>
    <col min="15893" max="15920" width="10" style="304" customWidth="1"/>
    <col min="15921" max="15921" width="11" style="304" customWidth="1"/>
    <col min="15922" max="15922" width="19.33203125" style="304" customWidth="1"/>
    <col min="15923" max="15923" width="22.44140625" style="304" customWidth="1"/>
    <col min="15924" max="15924" width="11.6640625" style="304" customWidth="1"/>
    <col min="15925" max="15925" width="20" style="304" customWidth="1"/>
    <col min="15926" max="15926" width="17.44140625" style="304" customWidth="1"/>
    <col min="15927" max="15927" width="8.88671875" style="304"/>
    <col min="15928" max="15928" width="45.6640625" style="304" customWidth="1"/>
    <col min="15929" max="16136" width="8.88671875" style="304"/>
    <col min="16137" max="16137" width="7.6640625" style="304" customWidth="1"/>
    <col min="16138" max="16138" width="37.33203125" style="304" customWidth="1"/>
    <col min="16139" max="16139" width="8.88671875" style="304"/>
    <col min="16140" max="16141" width="9.109375" style="304" customWidth="1"/>
    <col min="16142" max="16142" width="11.33203125" style="304" customWidth="1"/>
    <col min="16143" max="16143" width="9.88671875" style="304" customWidth="1"/>
    <col min="16144" max="16144" width="11.6640625" style="304" customWidth="1"/>
    <col min="16145" max="16147" width="10.5546875" style="304" customWidth="1"/>
    <col min="16148" max="16148" width="27.6640625" style="304" customWidth="1"/>
    <col min="16149" max="16176" width="10" style="304" customWidth="1"/>
    <col min="16177" max="16177" width="11" style="304" customWidth="1"/>
    <col min="16178" max="16178" width="19.33203125" style="304" customWidth="1"/>
    <col min="16179" max="16179" width="22.44140625" style="304" customWidth="1"/>
    <col min="16180" max="16180" width="11.6640625" style="304" customWidth="1"/>
    <col min="16181" max="16181" width="20" style="304" customWidth="1"/>
    <col min="16182" max="16182" width="17.44140625" style="304" customWidth="1"/>
    <col min="16183" max="16183" width="8.88671875" style="304"/>
    <col min="16184" max="16184" width="45.6640625" style="304" customWidth="1"/>
    <col min="16185" max="16384" width="8.88671875" style="304"/>
  </cols>
  <sheetData>
    <row r="1" spans="1:61" ht="17.399999999999999">
      <c r="B1" s="534" t="s">
        <v>814</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303"/>
    </row>
    <row r="2" spans="1:61" ht="17.399999999999999">
      <c r="B2" s="535" t="s">
        <v>199</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303"/>
    </row>
    <row r="3" spans="1:61" ht="15.75" customHeight="1">
      <c r="A3" s="537" t="s">
        <v>1133</v>
      </c>
      <c r="B3" s="536" t="s">
        <v>200</v>
      </c>
      <c r="C3" s="536" t="s">
        <v>0</v>
      </c>
      <c r="D3" s="536" t="s">
        <v>201</v>
      </c>
      <c r="E3" s="307" t="s">
        <v>202</v>
      </c>
      <c r="F3" s="307" t="s">
        <v>427</v>
      </c>
      <c r="G3" s="536" t="s">
        <v>1</v>
      </c>
      <c r="H3" s="536" t="s">
        <v>203</v>
      </c>
      <c r="I3" s="536" t="s">
        <v>2</v>
      </c>
      <c r="J3" s="536"/>
      <c r="K3" s="536"/>
      <c r="L3" s="536"/>
      <c r="M3" s="536"/>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536" t="s">
        <v>204</v>
      </c>
      <c r="AU3" s="536" t="s">
        <v>1645</v>
      </c>
      <c r="AV3" s="536" t="s">
        <v>205</v>
      </c>
      <c r="AW3" s="457"/>
      <c r="AX3" s="307" t="s">
        <v>482</v>
      </c>
      <c r="AY3" s="307" t="s">
        <v>456</v>
      </c>
      <c r="AZ3" s="536" t="s">
        <v>3</v>
      </c>
      <c r="BA3" s="308"/>
      <c r="BH3" s="538" t="s">
        <v>779</v>
      </c>
    </row>
    <row r="4" spans="1:61" ht="15.75" customHeight="1">
      <c r="A4" s="537"/>
      <c r="B4" s="536"/>
      <c r="C4" s="536"/>
      <c r="D4" s="536"/>
      <c r="E4" s="307"/>
      <c r="F4" s="307"/>
      <c r="G4" s="536"/>
      <c r="H4" s="536"/>
      <c r="I4" s="536" t="s">
        <v>206</v>
      </c>
      <c r="J4" s="536" t="s">
        <v>207</v>
      </c>
      <c r="K4" s="536" t="s">
        <v>208</v>
      </c>
      <c r="L4" s="536" t="s">
        <v>209</v>
      </c>
      <c r="M4" s="536" t="s">
        <v>210</v>
      </c>
      <c r="N4" s="307" t="s">
        <v>211</v>
      </c>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536"/>
      <c r="AU4" s="536"/>
      <c r="AV4" s="536"/>
      <c r="AW4" s="457"/>
      <c r="AX4" s="307"/>
      <c r="AY4" s="307"/>
      <c r="AZ4" s="536"/>
      <c r="BA4" s="308"/>
      <c r="BH4" s="539"/>
    </row>
    <row r="5" spans="1:61" ht="26.4" customHeight="1">
      <c r="A5" s="537"/>
      <c r="B5" s="536"/>
      <c r="C5" s="536"/>
      <c r="D5" s="536"/>
      <c r="E5" s="307"/>
      <c r="F5" s="307"/>
      <c r="G5" s="536"/>
      <c r="H5" s="536"/>
      <c r="I5" s="536"/>
      <c r="J5" s="536"/>
      <c r="K5" s="536"/>
      <c r="L5" s="536"/>
      <c r="M5" s="536"/>
      <c r="N5" s="457" t="s">
        <v>4</v>
      </c>
      <c r="O5" s="457" t="s">
        <v>5</v>
      </c>
      <c r="P5" s="457" t="s">
        <v>6</v>
      </c>
      <c r="Q5" s="457" t="s">
        <v>7</v>
      </c>
      <c r="R5" s="309" t="s">
        <v>72</v>
      </c>
      <c r="S5" s="309" t="s">
        <v>39</v>
      </c>
      <c r="T5" s="457" t="s">
        <v>8</v>
      </c>
      <c r="U5" s="457" t="s">
        <v>10</v>
      </c>
      <c r="V5" s="457" t="s">
        <v>9</v>
      </c>
      <c r="W5" s="457" t="s">
        <v>11</v>
      </c>
      <c r="X5" s="457" t="s">
        <v>12</v>
      </c>
      <c r="Y5" s="457" t="s">
        <v>27</v>
      </c>
      <c r="Z5" s="457" t="s">
        <v>28</v>
      </c>
      <c r="AA5" s="457" t="s">
        <v>29</v>
      </c>
      <c r="AB5" s="457" t="s">
        <v>22</v>
      </c>
      <c r="AC5" s="457" t="s">
        <v>21</v>
      </c>
      <c r="AD5" s="457" t="s">
        <v>20</v>
      </c>
      <c r="AE5" s="457" t="s">
        <v>25</v>
      </c>
      <c r="AF5" s="457" t="s">
        <v>17</v>
      </c>
      <c r="AG5" s="457" t="s">
        <v>18</v>
      </c>
      <c r="AH5" s="457" t="s">
        <v>19</v>
      </c>
      <c r="AI5" s="457" t="s">
        <v>24</v>
      </c>
      <c r="AJ5" s="457" t="s">
        <v>31</v>
      </c>
      <c r="AK5" s="457" t="s">
        <v>30</v>
      </c>
      <c r="AL5" s="457" t="s">
        <v>26</v>
      </c>
      <c r="AM5" s="457" t="s">
        <v>212</v>
      </c>
      <c r="AN5" s="457" t="s">
        <v>194</v>
      </c>
      <c r="AO5" s="457" t="s">
        <v>213</v>
      </c>
      <c r="AP5" s="457" t="s">
        <v>13</v>
      </c>
      <c r="AQ5" s="457" t="s">
        <v>32</v>
      </c>
      <c r="AR5" s="457" t="s">
        <v>95</v>
      </c>
      <c r="AS5" s="457" t="s">
        <v>35</v>
      </c>
      <c r="AT5" s="536"/>
      <c r="AU5" s="536"/>
      <c r="AV5" s="536"/>
      <c r="AW5" s="457"/>
      <c r="AX5" s="307"/>
      <c r="AY5" s="307"/>
      <c r="AZ5" s="536"/>
      <c r="BA5" s="308"/>
      <c r="BH5" s="540"/>
    </row>
    <row r="6" spans="1:61" ht="31.2">
      <c r="A6" s="310"/>
      <c r="B6" s="311" t="s">
        <v>70</v>
      </c>
      <c r="C6" s="312" t="s">
        <v>1904</v>
      </c>
      <c r="D6" s="457"/>
      <c r="E6" s="457"/>
      <c r="F6" s="313">
        <v>0</v>
      </c>
      <c r="G6" s="2">
        <f t="shared" ref="G6:L6" si="0">G7+G23</f>
        <v>4034.3968500000001</v>
      </c>
      <c r="H6" s="2">
        <f t="shared" si="0"/>
        <v>1405.9557300000001</v>
      </c>
      <c r="I6" s="2">
        <f t="shared" si="0"/>
        <v>2628.4389999999999</v>
      </c>
      <c r="J6" s="2">
        <f t="shared" si="0"/>
        <v>978.28660000000013</v>
      </c>
      <c r="K6" s="2">
        <f t="shared" si="0"/>
        <v>60.625500000000002</v>
      </c>
      <c r="L6" s="2">
        <f t="shared" si="0"/>
        <v>1580.8760000000002</v>
      </c>
      <c r="M6" s="313"/>
      <c r="N6" s="313">
        <v>21</v>
      </c>
      <c r="O6" s="313">
        <v>14.601199999999997</v>
      </c>
      <c r="P6" s="313">
        <v>0</v>
      </c>
      <c r="Q6" s="313">
        <v>83.258099999999985</v>
      </c>
      <c r="R6" s="313">
        <v>0</v>
      </c>
      <c r="S6" s="313">
        <v>0</v>
      </c>
      <c r="T6" s="313">
        <v>307.18820000000005</v>
      </c>
      <c r="U6" s="313">
        <v>65.92</v>
      </c>
      <c r="V6" s="313">
        <v>327.26000000000005</v>
      </c>
      <c r="W6" s="313">
        <v>3.0731000000000002</v>
      </c>
      <c r="X6" s="313">
        <v>0</v>
      </c>
      <c r="Y6" s="313">
        <v>13.676</v>
      </c>
      <c r="Z6" s="313">
        <v>0.05</v>
      </c>
      <c r="AA6" s="313">
        <v>0.52190000000000003</v>
      </c>
      <c r="AB6" s="313">
        <v>0.15</v>
      </c>
      <c r="AC6" s="313">
        <v>0.02</v>
      </c>
      <c r="AD6" s="313">
        <v>0.14599999999999999</v>
      </c>
      <c r="AE6" s="313">
        <v>0.01</v>
      </c>
      <c r="AF6" s="313">
        <v>3.9179999999999993</v>
      </c>
      <c r="AG6" s="313">
        <v>41.905299999999997</v>
      </c>
      <c r="AH6" s="313">
        <v>1.9644999999999999</v>
      </c>
      <c r="AI6" s="313">
        <v>0.11</v>
      </c>
      <c r="AJ6" s="313">
        <v>32.32</v>
      </c>
      <c r="AK6" s="313">
        <v>6.3632</v>
      </c>
      <c r="AL6" s="313">
        <v>1</v>
      </c>
      <c r="AM6" s="313">
        <v>0</v>
      </c>
      <c r="AN6" s="313"/>
      <c r="AO6" s="313">
        <v>0</v>
      </c>
      <c r="AP6" s="313">
        <v>0</v>
      </c>
      <c r="AQ6" s="313">
        <v>2144.848</v>
      </c>
      <c r="AR6" s="313">
        <v>13.6784</v>
      </c>
      <c r="AS6" s="313">
        <v>2131.1695999999997</v>
      </c>
      <c r="AT6" s="457"/>
      <c r="AU6" s="457"/>
      <c r="AV6" s="314"/>
      <c r="AW6" s="457"/>
      <c r="AX6" s="457"/>
      <c r="AY6" s="457"/>
      <c r="AZ6" s="457"/>
      <c r="BA6" s="308"/>
      <c r="BH6" s="315"/>
    </row>
    <row r="7" spans="1:61" ht="31.2">
      <c r="A7" s="310"/>
      <c r="B7" s="311" t="s">
        <v>214</v>
      </c>
      <c r="C7" s="312" t="s">
        <v>215</v>
      </c>
      <c r="D7" s="457"/>
      <c r="E7" s="457"/>
      <c r="F7" s="313">
        <v>0</v>
      </c>
      <c r="G7" s="316">
        <f t="shared" ref="G7:L7" si="1">G8+G18</f>
        <v>45.090199999999996</v>
      </c>
      <c r="H7" s="316">
        <f t="shared" si="1"/>
        <v>2.84</v>
      </c>
      <c r="I7" s="316">
        <f t="shared" si="1"/>
        <v>42.2502</v>
      </c>
      <c r="J7" s="316">
        <f t="shared" si="1"/>
        <v>12.035200000000001</v>
      </c>
      <c r="K7" s="316">
        <f t="shared" si="1"/>
        <v>25.069799999999997</v>
      </c>
      <c r="L7" s="316">
        <f t="shared" si="1"/>
        <v>5.1493000000000002</v>
      </c>
      <c r="M7" s="316"/>
      <c r="N7" s="316">
        <v>0.72940000000000005</v>
      </c>
      <c r="O7" s="316">
        <v>0.69</v>
      </c>
      <c r="P7" s="316">
        <v>0</v>
      </c>
      <c r="Q7" s="316">
        <v>4.5297999999999998</v>
      </c>
      <c r="R7" s="316">
        <v>0</v>
      </c>
      <c r="S7" s="316">
        <v>0</v>
      </c>
      <c r="T7" s="316">
        <v>0.38</v>
      </c>
      <c r="U7" s="316">
        <v>1.21</v>
      </c>
      <c r="V7" s="316">
        <v>4.21</v>
      </c>
      <c r="W7" s="316">
        <v>0.28600000000000003</v>
      </c>
      <c r="X7" s="316">
        <v>0</v>
      </c>
      <c r="Y7" s="316">
        <v>1.83</v>
      </c>
      <c r="Z7" s="316">
        <v>0</v>
      </c>
      <c r="AA7" s="316">
        <v>9.1900000000000009E-2</v>
      </c>
      <c r="AB7" s="316">
        <v>0.15</v>
      </c>
      <c r="AC7" s="316">
        <v>0.02</v>
      </c>
      <c r="AD7" s="316">
        <v>0</v>
      </c>
      <c r="AE7" s="316">
        <v>0.01</v>
      </c>
      <c r="AF7" s="316">
        <v>0.05</v>
      </c>
      <c r="AG7" s="316">
        <v>20.764399999999998</v>
      </c>
      <c r="AH7" s="316">
        <v>1.4044999999999999</v>
      </c>
      <c r="AI7" s="316">
        <v>0.08</v>
      </c>
      <c r="AJ7" s="316">
        <v>0</v>
      </c>
      <c r="AK7" s="316">
        <v>0.12</v>
      </c>
      <c r="AL7" s="316">
        <v>0</v>
      </c>
      <c r="AM7" s="316">
        <v>0</v>
      </c>
      <c r="AN7" s="316"/>
      <c r="AO7" s="316">
        <v>0</v>
      </c>
      <c r="AP7" s="316">
        <v>0</v>
      </c>
      <c r="AQ7" s="316">
        <v>4.7523</v>
      </c>
      <c r="AR7" s="316">
        <v>0.90229999999999999</v>
      </c>
      <c r="AS7" s="316">
        <v>3.85</v>
      </c>
      <c r="AT7" s="457"/>
      <c r="AU7" s="457"/>
      <c r="AV7" s="314"/>
      <c r="AW7" s="314"/>
      <c r="AX7" s="314"/>
      <c r="AY7" s="457"/>
      <c r="AZ7" s="457"/>
      <c r="BA7" s="308"/>
      <c r="BH7" s="315"/>
    </row>
    <row r="8" spans="1:61" ht="31.2">
      <c r="A8" s="310"/>
      <c r="B8" s="6" t="s">
        <v>33</v>
      </c>
      <c r="C8" s="312" t="s">
        <v>216</v>
      </c>
      <c r="D8" s="311"/>
      <c r="E8" s="311"/>
      <c r="F8" s="313">
        <v>0</v>
      </c>
      <c r="G8" s="317">
        <f>SUM(G9:G17)</f>
        <v>4.1901999999999999</v>
      </c>
      <c r="H8" s="317">
        <f t="shared" ref="H8:L8" si="2">SUM(H9:H17)</f>
        <v>2.84</v>
      </c>
      <c r="I8" s="317">
        <f t="shared" si="2"/>
        <v>1.3502000000000001</v>
      </c>
      <c r="J8" s="317">
        <f t="shared" si="2"/>
        <v>0.31520000000000004</v>
      </c>
      <c r="K8" s="317">
        <f t="shared" si="2"/>
        <v>0.63979999999999992</v>
      </c>
      <c r="L8" s="317">
        <f t="shared" si="2"/>
        <v>0.39929999999999999</v>
      </c>
      <c r="M8" s="317"/>
      <c r="N8" s="317">
        <v>0.2094</v>
      </c>
      <c r="O8" s="317">
        <v>0</v>
      </c>
      <c r="P8" s="317">
        <v>0</v>
      </c>
      <c r="Q8" s="317">
        <v>3.9800000000000002E-2</v>
      </c>
      <c r="R8" s="317">
        <v>0</v>
      </c>
      <c r="S8" s="317">
        <v>0</v>
      </c>
      <c r="T8" s="317">
        <v>0</v>
      </c>
      <c r="U8" s="317">
        <v>0</v>
      </c>
      <c r="V8" s="317">
        <v>0</v>
      </c>
      <c r="W8" s="317">
        <v>6.6000000000000003E-2</v>
      </c>
      <c r="X8" s="317">
        <v>0</v>
      </c>
      <c r="Y8" s="317">
        <v>0</v>
      </c>
      <c r="Z8" s="317">
        <v>0</v>
      </c>
      <c r="AA8" s="317">
        <v>7.1900000000000006E-2</v>
      </c>
      <c r="AB8" s="317">
        <v>0</v>
      </c>
      <c r="AC8" s="317">
        <v>0</v>
      </c>
      <c r="AD8" s="317">
        <v>0</v>
      </c>
      <c r="AE8" s="317">
        <v>0</v>
      </c>
      <c r="AF8" s="317">
        <v>0</v>
      </c>
      <c r="AG8" s="317">
        <v>1.44E-2</v>
      </c>
      <c r="AH8" s="317">
        <v>4.4999999999999997E-3</v>
      </c>
      <c r="AI8" s="317">
        <v>0</v>
      </c>
      <c r="AJ8" s="317">
        <v>0</v>
      </c>
      <c r="AK8" s="317">
        <v>0</v>
      </c>
      <c r="AL8" s="317">
        <v>0</v>
      </c>
      <c r="AM8" s="317">
        <v>0</v>
      </c>
      <c r="AN8" s="317"/>
      <c r="AO8" s="317">
        <v>0</v>
      </c>
      <c r="AP8" s="317">
        <v>0</v>
      </c>
      <c r="AQ8" s="317">
        <v>2.3E-3</v>
      </c>
      <c r="AR8" s="317">
        <v>2.3E-3</v>
      </c>
      <c r="AS8" s="317">
        <v>0</v>
      </c>
      <c r="AT8" s="311"/>
      <c r="AU8" s="311"/>
      <c r="AV8" s="318"/>
      <c r="AW8" s="318"/>
      <c r="AX8" s="318"/>
      <c r="AY8" s="311"/>
      <c r="AZ8" s="319"/>
      <c r="BA8" s="320"/>
      <c r="BH8" s="315"/>
    </row>
    <row r="9" spans="1:61" ht="78">
      <c r="A9" s="321" t="s">
        <v>1134</v>
      </c>
      <c r="B9" s="7">
        <v>1</v>
      </c>
      <c r="C9" s="8" t="s">
        <v>344</v>
      </c>
      <c r="D9" s="322" t="s">
        <v>14</v>
      </c>
      <c r="E9" s="322" t="s">
        <v>59</v>
      </c>
      <c r="F9" s="313">
        <v>0</v>
      </c>
      <c r="G9" s="323">
        <v>0.19</v>
      </c>
      <c r="H9" s="323"/>
      <c r="I9" s="324">
        <v>0.19</v>
      </c>
      <c r="J9" s="324">
        <v>0.10580000000000001</v>
      </c>
      <c r="K9" s="324">
        <v>8.43E-2</v>
      </c>
      <c r="L9" s="324">
        <v>0</v>
      </c>
      <c r="M9" s="325" t="s">
        <v>674</v>
      </c>
      <c r="N9" s="326"/>
      <c r="O9" s="326"/>
      <c r="P9" s="326"/>
      <c r="Q9" s="326">
        <v>3.9800000000000002E-2</v>
      </c>
      <c r="R9" s="326"/>
      <c r="S9" s="326"/>
      <c r="T9" s="326"/>
      <c r="U9" s="326"/>
      <c r="V9" s="326"/>
      <c r="W9" s="326">
        <v>6.6000000000000003E-2</v>
      </c>
      <c r="X9" s="326"/>
      <c r="Y9" s="326"/>
      <c r="Z9" s="326"/>
      <c r="AA9" s="326">
        <v>7.1900000000000006E-2</v>
      </c>
      <c r="AB9" s="326"/>
      <c r="AC9" s="326"/>
      <c r="AD9" s="326"/>
      <c r="AE9" s="326"/>
      <c r="AF9" s="326"/>
      <c r="AG9" s="326">
        <v>1.24E-2</v>
      </c>
      <c r="AH9" s="326"/>
      <c r="AI9" s="326"/>
      <c r="AJ9" s="326"/>
      <c r="AK9" s="326"/>
      <c r="AL9" s="326"/>
      <c r="AM9" s="326"/>
      <c r="AN9" s="326"/>
      <c r="AO9" s="326"/>
      <c r="AP9" s="326"/>
      <c r="AQ9" s="326"/>
      <c r="AR9" s="326"/>
      <c r="AS9" s="326"/>
      <c r="AT9" s="322" t="s">
        <v>217</v>
      </c>
      <c r="AU9" s="322" t="s">
        <v>540</v>
      </c>
      <c r="AV9" s="456" t="s">
        <v>1291</v>
      </c>
      <c r="AW9" s="456"/>
      <c r="AX9" s="456"/>
      <c r="AY9" s="327" t="s">
        <v>294</v>
      </c>
      <c r="AZ9" s="458" t="s">
        <v>1294</v>
      </c>
      <c r="BA9" s="308" t="s">
        <v>218</v>
      </c>
      <c r="BB9" s="304" t="s">
        <v>219</v>
      </c>
      <c r="BE9" s="304" t="s">
        <v>345</v>
      </c>
      <c r="BF9" s="455" t="s">
        <v>435</v>
      </c>
      <c r="BH9" s="315" t="s">
        <v>780</v>
      </c>
      <c r="BI9" s="328" t="s">
        <v>800</v>
      </c>
    </row>
    <row r="10" spans="1:61" ht="62.4">
      <c r="A10" s="321" t="s">
        <v>1135</v>
      </c>
      <c r="B10" s="7">
        <v>2</v>
      </c>
      <c r="C10" s="8" t="s">
        <v>433</v>
      </c>
      <c r="D10" s="322" t="s">
        <v>14</v>
      </c>
      <c r="E10" s="322" t="s">
        <v>59</v>
      </c>
      <c r="F10" s="313">
        <v>0</v>
      </c>
      <c r="G10" s="323">
        <v>0.21820000000000001</v>
      </c>
      <c r="H10" s="329"/>
      <c r="I10" s="324">
        <v>0.21820000000000001</v>
      </c>
      <c r="J10" s="324">
        <v>0.2094</v>
      </c>
      <c r="K10" s="324">
        <v>6.4999999999999997E-3</v>
      </c>
      <c r="L10" s="324">
        <v>2.3E-3</v>
      </c>
      <c r="M10" s="327" t="s">
        <v>486</v>
      </c>
      <c r="N10" s="326">
        <v>0.2094</v>
      </c>
      <c r="O10" s="326"/>
      <c r="P10" s="326"/>
      <c r="Q10" s="326"/>
      <c r="R10" s="326"/>
      <c r="S10" s="326"/>
      <c r="T10" s="326"/>
      <c r="U10" s="326"/>
      <c r="V10" s="326"/>
      <c r="W10" s="326"/>
      <c r="X10" s="326"/>
      <c r="Y10" s="326"/>
      <c r="Z10" s="326"/>
      <c r="AA10" s="326"/>
      <c r="AB10" s="326"/>
      <c r="AC10" s="326"/>
      <c r="AD10" s="326"/>
      <c r="AE10" s="326"/>
      <c r="AF10" s="326"/>
      <c r="AG10" s="326">
        <v>2E-3</v>
      </c>
      <c r="AH10" s="326">
        <v>4.4999999999999997E-3</v>
      </c>
      <c r="AI10" s="326"/>
      <c r="AJ10" s="326"/>
      <c r="AK10" s="326"/>
      <c r="AL10" s="326"/>
      <c r="AM10" s="326"/>
      <c r="AN10" s="326"/>
      <c r="AO10" s="326"/>
      <c r="AP10" s="326"/>
      <c r="AQ10" s="326">
        <v>2.3E-3</v>
      </c>
      <c r="AR10" s="326">
        <v>2.3E-3</v>
      </c>
      <c r="AS10" s="326"/>
      <c r="AT10" s="322" t="s">
        <v>220</v>
      </c>
      <c r="AU10" s="322" t="s">
        <v>541</v>
      </c>
      <c r="AV10" s="456" t="s">
        <v>1292</v>
      </c>
      <c r="AW10" s="456" t="s">
        <v>431</v>
      </c>
      <c r="AX10" s="456" t="s">
        <v>432</v>
      </c>
      <c r="AY10" s="327" t="s">
        <v>294</v>
      </c>
      <c r="AZ10" s="458" t="s">
        <v>1294</v>
      </c>
      <c r="BA10" s="308" t="s">
        <v>218</v>
      </c>
      <c r="BB10" s="304" t="s">
        <v>219</v>
      </c>
      <c r="BC10" s="304" t="s">
        <v>428</v>
      </c>
      <c r="BD10" s="304" t="s">
        <v>352</v>
      </c>
      <c r="BF10" s="455" t="s">
        <v>434</v>
      </c>
      <c r="BH10" s="315" t="s">
        <v>781</v>
      </c>
      <c r="BI10" s="330" t="s">
        <v>801</v>
      </c>
    </row>
    <row r="11" spans="1:61" s="333" customFormat="1" ht="62.4" customHeight="1">
      <c r="A11" s="321" t="s">
        <v>1136</v>
      </c>
      <c r="B11" s="7">
        <v>3</v>
      </c>
      <c r="C11" s="456" t="s">
        <v>772</v>
      </c>
      <c r="D11" s="458" t="s">
        <v>14</v>
      </c>
      <c r="E11" s="457"/>
      <c r="F11" s="313"/>
      <c r="G11" s="324">
        <v>2.84</v>
      </c>
      <c r="H11" s="324">
        <v>2.84</v>
      </c>
      <c r="I11" s="324">
        <v>0</v>
      </c>
      <c r="J11" s="324">
        <v>0</v>
      </c>
      <c r="K11" s="324">
        <v>0</v>
      </c>
      <c r="L11" s="324">
        <v>0</v>
      </c>
      <c r="M11" s="327" t="s">
        <v>14</v>
      </c>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27" t="s">
        <v>46</v>
      </c>
      <c r="AU11" s="458" t="s">
        <v>773</v>
      </c>
      <c r="AV11" s="456" t="s">
        <v>1293</v>
      </c>
      <c r="AW11" s="312"/>
      <c r="AX11" s="312"/>
      <c r="AY11" s="313"/>
      <c r="AZ11" s="458" t="s">
        <v>1295</v>
      </c>
      <c r="BA11" s="331"/>
      <c r="BB11" s="332"/>
      <c r="BH11" s="458" t="s">
        <v>294</v>
      </c>
      <c r="BI11" s="334" t="s">
        <v>840</v>
      </c>
    </row>
    <row r="12" spans="1:61" s="333" customFormat="1" ht="48.6" customHeight="1">
      <c r="A12" s="321" t="s">
        <v>1137</v>
      </c>
      <c r="B12" s="7">
        <v>4</v>
      </c>
      <c r="C12" s="456" t="s">
        <v>833</v>
      </c>
      <c r="D12" s="458" t="s">
        <v>14</v>
      </c>
      <c r="E12" s="457"/>
      <c r="F12" s="313"/>
      <c r="G12" s="16">
        <v>0.14199999999999999</v>
      </c>
      <c r="H12" s="324"/>
      <c r="I12" s="324">
        <v>0.14199999999999999</v>
      </c>
      <c r="J12" s="335"/>
      <c r="K12" s="335"/>
      <c r="L12" s="336">
        <v>0.14199999999999999</v>
      </c>
      <c r="M12" s="19" t="s">
        <v>839</v>
      </c>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458" t="s">
        <v>290</v>
      </c>
      <c r="AU12" s="458" t="s">
        <v>1259</v>
      </c>
      <c r="AV12" s="456" t="s">
        <v>1293</v>
      </c>
      <c r="AW12" s="312"/>
      <c r="AX12" s="312"/>
      <c r="AY12" s="313"/>
      <c r="AZ12" s="458" t="s">
        <v>1295</v>
      </c>
      <c r="BA12" s="331"/>
      <c r="BB12" s="332"/>
      <c r="BH12" s="458"/>
      <c r="BI12" s="337"/>
    </row>
    <row r="13" spans="1:61" s="333" customFormat="1" ht="51.6" customHeight="1">
      <c r="A13" s="321" t="s">
        <v>1138</v>
      </c>
      <c r="B13" s="7">
        <v>5</v>
      </c>
      <c r="C13" s="456" t="s">
        <v>834</v>
      </c>
      <c r="D13" s="458" t="s">
        <v>14</v>
      </c>
      <c r="E13" s="457"/>
      <c r="F13" s="313"/>
      <c r="G13" s="16">
        <v>0.18</v>
      </c>
      <c r="H13" s="324"/>
      <c r="I13" s="324">
        <v>0.18</v>
      </c>
      <c r="J13" s="335"/>
      <c r="K13" s="338">
        <v>0.18</v>
      </c>
      <c r="L13" s="336"/>
      <c r="M13" s="20" t="s">
        <v>1275</v>
      </c>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458" t="s">
        <v>243</v>
      </c>
      <c r="AU13" s="458" t="s">
        <v>1260</v>
      </c>
      <c r="AV13" s="456" t="s">
        <v>1293</v>
      </c>
      <c r="AW13" s="312"/>
      <c r="AX13" s="312"/>
      <c r="AY13" s="313"/>
      <c r="AZ13" s="458" t="s">
        <v>1295</v>
      </c>
      <c r="BA13" s="331"/>
      <c r="BB13" s="332"/>
      <c r="BH13" s="458"/>
      <c r="BI13" s="455" t="s">
        <v>1273</v>
      </c>
    </row>
    <row r="14" spans="1:61" s="333" customFormat="1" ht="45.6" customHeight="1">
      <c r="A14" s="321" t="s">
        <v>1139</v>
      </c>
      <c r="B14" s="7">
        <v>6</v>
      </c>
      <c r="C14" s="456" t="s">
        <v>835</v>
      </c>
      <c r="D14" s="458" t="s">
        <v>14</v>
      </c>
      <c r="E14" s="457"/>
      <c r="F14" s="313"/>
      <c r="G14" s="16">
        <v>0.17</v>
      </c>
      <c r="H14" s="324"/>
      <c r="I14" s="324">
        <v>0.17</v>
      </c>
      <c r="J14" s="335"/>
      <c r="K14" s="338">
        <v>0.17</v>
      </c>
      <c r="L14" s="336"/>
      <c r="M14" s="20" t="s">
        <v>1276</v>
      </c>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458" t="s">
        <v>236</v>
      </c>
      <c r="AU14" s="458" t="s">
        <v>1261</v>
      </c>
      <c r="AV14" s="456" t="s">
        <v>1293</v>
      </c>
      <c r="AW14" s="312"/>
      <c r="AX14" s="312"/>
      <c r="AY14" s="313"/>
      <c r="AZ14" s="458" t="s">
        <v>1295</v>
      </c>
      <c r="BA14" s="331"/>
      <c r="BB14" s="332"/>
      <c r="BH14" s="458"/>
      <c r="BI14" s="455" t="s">
        <v>1273</v>
      </c>
    </row>
    <row r="15" spans="1:61" s="333" customFormat="1" ht="47.4" customHeight="1">
      <c r="A15" s="321" t="s">
        <v>1140</v>
      </c>
      <c r="B15" s="7">
        <v>7</v>
      </c>
      <c r="C15" s="456" t="s">
        <v>836</v>
      </c>
      <c r="D15" s="458" t="s">
        <v>14</v>
      </c>
      <c r="E15" s="457"/>
      <c r="F15" s="313"/>
      <c r="G15" s="16">
        <v>0.13</v>
      </c>
      <c r="H15" s="324"/>
      <c r="I15" s="324">
        <v>0.13</v>
      </c>
      <c r="J15" s="339"/>
      <c r="K15" s="339">
        <v>0.08</v>
      </c>
      <c r="L15" s="340">
        <v>0.05</v>
      </c>
      <c r="M15" s="20" t="s">
        <v>1287</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458" t="s">
        <v>247</v>
      </c>
      <c r="AU15" s="458" t="s">
        <v>1262</v>
      </c>
      <c r="AV15" s="456" t="s">
        <v>1293</v>
      </c>
      <c r="AW15" s="312"/>
      <c r="AX15" s="312"/>
      <c r="AY15" s="313"/>
      <c r="AZ15" s="458" t="s">
        <v>1295</v>
      </c>
      <c r="BA15" s="331"/>
      <c r="BB15" s="332"/>
      <c r="BH15" s="458"/>
      <c r="BI15" s="455" t="s">
        <v>1273</v>
      </c>
    </row>
    <row r="16" spans="1:61" s="333" customFormat="1" ht="46.2" customHeight="1">
      <c r="A16" s="321" t="s">
        <v>1141</v>
      </c>
      <c r="B16" s="7">
        <v>8</v>
      </c>
      <c r="C16" s="456" t="s">
        <v>837</v>
      </c>
      <c r="D16" s="458" t="s">
        <v>14</v>
      </c>
      <c r="E16" s="457"/>
      <c r="F16" s="313"/>
      <c r="G16" s="16">
        <v>0.2</v>
      </c>
      <c r="H16" s="324"/>
      <c r="I16" s="324">
        <v>0.2</v>
      </c>
      <c r="J16" s="339"/>
      <c r="K16" s="339"/>
      <c r="L16" s="340">
        <v>0.2</v>
      </c>
      <c r="M16" s="20" t="s">
        <v>1286</v>
      </c>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458" t="s">
        <v>234</v>
      </c>
      <c r="AU16" s="458" t="s">
        <v>1263</v>
      </c>
      <c r="AV16" s="456" t="s">
        <v>1293</v>
      </c>
      <c r="AW16" s="312"/>
      <c r="AX16" s="312"/>
      <c r="AY16" s="313"/>
      <c r="AZ16" s="458" t="s">
        <v>1295</v>
      </c>
      <c r="BA16" s="331"/>
      <c r="BB16" s="332"/>
      <c r="BH16" s="458"/>
      <c r="BI16" s="455" t="s">
        <v>1273</v>
      </c>
    </row>
    <row r="17" spans="1:62" s="333" customFormat="1" ht="49.8" customHeight="1">
      <c r="A17" s="321" t="s">
        <v>1142</v>
      </c>
      <c r="B17" s="7">
        <v>9</v>
      </c>
      <c r="C17" s="456" t="s">
        <v>838</v>
      </c>
      <c r="D17" s="458" t="s">
        <v>14</v>
      </c>
      <c r="E17" s="457"/>
      <c r="F17" s="313"/>
      <c r="G17" s="16">
        <v>0.12</v>
      </c>
      <c r="H17" s="324"/>
      <c r="I17" s="324">
        <v>0.12</v>
      </c>
      <c r="J17" s="339"/>
      <c r="K17" s="339">
        <v>0.11899999999999999</v>
      </c>
      <c r="L17" s="339">
        <v>5.0000000000000001E-3</v>
      </c>
      <c r="M17" s="20" t="s">
        <v>1272</v>
      </c>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458" t="s">
        <v>232</v>
      </c>
      <c r="AU17" s="458" t="s">
        <v>1264</v>
      </c>
      <c r="AV17" s="456" t="s">
        <v>1293</v>
      </c>
      <c r="AW17" s="312"/>
      <c r="AX17" s="312"/>
      <c r="AY17" s="313"/>
      <c r="AZ17" s="458" t="s">
        <v>1295</v>
      </c>
      <c r="BA17" s="331"/>
      <c r="BB17" s="332"/>
      <c r="BH17" s="458"/>
      <c r="BI17" s="455" t="s">
        <v>1273</v>
      </c>
    </row>
    <row r="18" spans="1:62" ht="49.2" customHeight="1">
      <c r="A18" s="310"/>
      <c r="B18" s="6" t="s">
        <v>42</v>
      </c>
      <c r="C18" s="312" t="s">
        <v>221</v>
      </c>
      <c r="D18" s="322"/>
      <c r="E18" s="322"/>
      <c r="F18" s="313">
        <v>0</v>
      </c>
      <c r="G18" s="316">
        <f>G19+G20+G22</f>
        <v>40.9</v>
      </c>
      <c r="H18" s="316">
        <f t="shared" ref="H18:L18" si="3">H19+H20+H22</f>
        <v>0</v>
      </c>
      <c r="I18" s="316">
        <f t="shared" si="3"/>
        <v>40.9</v>
      </c>
      <c r="J18" s="316">
        <f t="shared" si="3"/>
        <v>11.72</v>
      </c>
      <c r="K18" s="316">
        <f t="shared" si="3"/>
        <v>24.429999999999996</v>
      </c>
      <c r="L18" s="316">
        <f t="shared" si="3"/>
        <v>4.75</v>
      </c>
      <c r="M18" s="316"/>
      <c r="N18" s="316">
        <v>0.52</v>
      </c>
      <c r="O18" s="316">
        <v>0.69</v>
      </c>
      <c r="P18" s="316">
        <v>0</v>
      </c>
      <c r="Q18" s="316">
        <v>4.49</v>
      </c>
      <c r="R18" s="316">
        <v>0</v>
      </c>
      <c r="S18" s="316">
        <v>0</v>
      </c>
      <c r="T18" s="316">
        <v>0.38</v>
      </c>
      <c r="U18" s="316">
        <v>1.21</v>
      </c>
      <c r="V18" s="316">
        <v>4.21</v>
      </c>
      <c r="W18" s="316">
        <v>0.22</v>
      </c>
      <c r="X18" s="316">
        <v>0</v>
      </c>
      <c r="Y18" s="316">
        <v>1.83</v>
      </c>
      <c r="Z18" s="316">
        <v>0</v>
      </c>
      <c r="AA18" s="316">
        <v>0.02</v>
      </c>
      <c r="AB18" s="316">
        <v>0.15</v>
      </c>
      <c r="AC18" s="316">
        <v>0.02</v>
      </c>
      <c r="AD18" s="316">
        <v>0</v>
      </c>
      <c r="AE18" s="316">
        <v>0.01</v>
      </c>
      <c r="AF18" s="316">
        <v>0.05</v>
      </c>
      <c r="AG18" s="316">
        <v>20.75</v>
      </c>
      <c r="AH18" s="316">
        <v>1.4</v>
      </c>
      <c r="AI18" s="316">
        <v>0.08</v>
      </c>
      <c r="AJ18" s="316">
        <v>0</v>
      </c>
      <c r="AK18" s="316">
        <v>0.12</v>
      </c>
      <c r="AL18" s="316">
        <v>0</v>
      </c>
      <c r="AM18" s="316">
        <v>0</v>
      </c>
      <c r="AN18" s="316"/>
      <c r="AO18" s="316">
        <v>0</v>
      </c>
      <c r="AP18" s="316">
        <v>0</v>
      </c>
      <c r="AQ18" s="316">
        <v>4.75</v>
      </c>
      <c r="AR18" s="316">
        <v>0.9</v>
      </c>
      <c r="AS18" s="316">
        <v>3.85</v>
      </c>
      <c r="AT18" s="322"/>
      <c r="AU18" s="322"/>
      <c r="AV18" s="456"/>
      <c r="AW18" s="456"/>
      <c r="AX18" s="456"/>
      <c r="AY18" s="327"/>
      <c r="AZ18" s="458"/>
      <c r="BA18" s="308"/>
      <c r="BB18" s="304" t="s">
        <v>219</v>
      </c>
      <c r="BH18" s="315"/>
    </row>
    <row r="19" spans="1:62" ht="46.8">
      <c r="A19" s="310"/>
      <c r="B19" s="6" t="s">
        <v>43</v>
      </c>
      <c r="C19" s="312" t="s">
        <v>222</v>
      </c>
      <c r="D19" s="322"/>
      <c r="E19" s="322"/>
      <c r="F19" s="313">
        <v>0</v>
      </c>
      <c r="G19" s="329"/>
      <c r="H19" s="329"/>
      <c r="I19" s="324"/>
      <c r="J19" s="341"/>
      <c r="K19" s="341"/>
      <c r="L19" s="341"/>
      <c r="M19" s="327"/>
      <c r="N19" s="309"/>
      <c r="O19" s="309"/>
      <c r="P19" s="309"/>
      <c r="Q19" s="342"/>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22"/>
      <c r="AU19" s="322"/>
      <c r="AV19" s="456"/>
      <c r="AW19" s="456"/>
      <c r="AX19" s="456"/>
      <c r="AY19" s="327"/>
      <c r="AZ19" s="458"/>
      <c r="BA19" s="308"/>
      <c r="BB19" s="304" t="s">
        <v>219</v>
      </c>
      <c r="BH19" s="315"/>
    </row>
    <row r="20" spans="1:62" ht="49.2" customHeight="1">
      <c r="A20" s="310"/>
      <c r="B20" s="6" t="s">
        <v>45</v>
      </c>
      <c r="C20" s="312" t="s">
        <v>223</v>
      </c>
      <c r="D20" s="322"/>
      <c r="E20" s="322"/>
      <c r="F20" s="313">
        <v>0</v>
      </c>
      <c r="G20" s="316">
        <v>40.9</v>
      </c>
      <c r="H20" s="316">
        <v>0</v>
      </c>
      <c r="I20" s="316">
        <v>40.9</v>
      </c>
      <c r="J20" s="316">
        <v>11.72</v>
      </c>
      <c r="K20" s="316">
        <v>24.429999999999996</v>
      </c>
      <c r="L20" s="316">
        <v>4.75</v>
      </c>
      <c r="M20" s="316"/>
      <c r="N20" s="316">
        <v>0.52</v>
      </c>
      <c r="O20" s="316">
        <v>0.69</v>
      </c>
      <c r="P20" s="316">
        <v>0</v>
      </c>
      <c r="Q20" s="316">
        <v>4.49</v>
      </c>
      <c r="R20" s="316">
        <v>0</v>
      </c>
      <c r="S20" s="316">
        <v>0</v>
      </c>
      <c r="T20" s="316">
        <v>0.38</v>
      </c>
      <c r="U20" s="316">
        <v>1.21</v>
      </c>
      <c r="V20" s="316">
        <v>4.21</v>
      </c>
      <c r="W20" s="316">
        <v>0.22</v>
      </c>
      <c r="X20" s="316">
        <v>0</v>
      </c>
      <c r="Y20" s="316">
        <v>1.83</v>
      </c>
      <c r="Z20" s="316">
        <v>0</v>
      </c>
      <c r="AA20" s="316">
        <v>0.02</v>
      </c>
      <c r="AB20" s="316">
        <v>0.15</v>
      </c>
      <c r="AC20" s="316">
        <v>0.02</v>
      </c>
      <c r="AD20" s="316">
        <v>0</v>
      </c>
      <c r="AE20" s="316">
        <v>0.01</v>
      </c>
      <c r="AF20" s="316">
        <v>0.05</v>
      </c>
      <c r="AG20" s="316">
        <v>20.75</v>
      </c>
      <c r="AH20" s="316">
        <v>1.4</v>
      </c>
      <c r="AI20" s="316">
        <v>0.08</v>
      </c>
      <c r="AJ20" s="316">
        <v>0</v>
      </c>
      <c r="AK20" s="316">
        <v>0.12</v>
      </c>
      <c r="AL20" s="316">
        <v>0</v>
      </c>
      <c r="AM20" s="316">
        <v>0</v>
      </c>
      <c r="AN20" s="316"/>
      <c r="AO20" s="316">
        <v>0</v>
      </c>
      <c r="AP20" s="316">
        <v>0</v>
      </c>
      <c r="AQ20" s="316">
        <v>4.75</v>
      </c>
      <c r="AR20" s="316">
        <v>0.9</v>
      </c>
      <c r="AS20" s="316">
        <v>3.85</v>
      </c>
      <c r="AT20" s="322"/>
      <c r="AU20" s="322"/>
      <c r="AV20" s="456"/>
      <c r="AW20" s="456"/>
      <c r="AX20" s="456"/>
      <c r="AY20" s="327"/>
      <c r="AZ20" s="458"/>
      <c r="BA20" s="308"/>
      <c r="BB20" s="304" t="s">
        <v>219</v>
      </c>
      <c r="BH20" s="315"/>
    </row>
    <row r="21" spans="1:62" ht="142.19999999999999" customHeight="1">
      <c r="A21" s="310" t="s">
        <v>1143</v>
      </c>
      <c r="B21" s="7">
        <v>10</v>
      </c>
      <c r="C21" s="455" t="s">
        <v>71</v>
      </c>
      <c r="D21" s="458" t="s">
        <v>18</v>
      </c>
      <c r="E21" s="458" t="s">
        <v>59</v>
      </c>
      <c r="F21" s="313">
        <v>0</v>
      </c>
      <c r="G21" s="323">
        <v>40.9</v>
      </c>
      <c r="H21" s="329"/>
      <c r="I21" s="341">
        <v>40.9</v>
      </c>
      <c r="J21" s="341">
        <v>11.72</v>
      </c>
      <c r="K21" s="341">
        <v>24.429999999999996</v>
      </c>
      <c r="L21" s="341">
        <v>4.75</v>
      </c>
      <c r="M21" s="343" t="s">
        <v>487</v>
      </c>
      <c r="N21" s="326">
        <v>0.52</v>
      </c>
      <c r="O21" s="326">
        <v>0.69</v>
      </c>
      <c r="P21" s="326"/>
      <c r="Q21" s="326">
        <v>4.49</v>
      </c>
      <c r="R21" s="326"/>
      <c r="S21" s="326"/>
      <c r="T21" s="326">
        <v>0.38</v>
      </c>
      <c r="U21" s="326">
        <v>1.21</v>
      </c>
      <c r="V21" s="326">
        <v>4.21</v>
      </c>
      <c r="W21" s="326">
        <v>0.22</v>
      </c>
      <c r="X21" s="326"/>
      <c r="Y21" s="326">
        <v>1.83</v>
      </c>
      <c r="Z21" s="326"/>
      <c r="AA21" s="326">
        <v>0.02</v>
      </c>
      <c r="AB21" s="326">
        <v>0.15</v>
      </c>
      <c r="AC21" s="326">
        <v>0.02</v>
      </c>
      <c r="AD21" s="326"/>
      <c r="AE21" s="326">
        <v>0.01</v>
      </c>
      <c r="AF21" s="326">
        <v>0.05</v>
      </c>
      <c r="AG21" s="326">
        <v>20.75</v>
      </c>
      <c r="AH21" s="326">
        <v>1.4</v>
      </c>
      <c r="AI21" s="326">
        <v>0.08</v>
      </c>
      <c r="AJ21" s="326"/>
      <c r="AK21" s="326">
        <v>0.12</v>
      </c>
      <c r="AL21" s="326"/>
      <c r="AM21" s="326"/>
      <c r="AN21" s="326"/>
      <c r="AO21" s="326"/>
      <c r="AP21" s="326"/>
      <c r="AQ21" s="326">
        <v>4.75</v>
      </c>
      <c r="AR21" s="326">
        <v>0.9</v>
      </c>
      <c r="AS21" s="326">
        <v>3.85</v>
      </c>
      <c r="AT21" s="327" t="s">
        <v>175</v>
      </c>
      <c r="AU21" s="458" t="s">
        <v>539</v>
      </c>
      <c r="AV21" s="458" t="s">
        <v>1282</v>
      </c>
      <c r="AW21" s="455"/>
      <c r="AX21" s="455"/>
      <c r="AY21" s="458" t="s">
        <v>429</v>
      </c>
      <c r="AZ21" s="458" t="s">
        <v>1294</v>
      </c>
      <c r="BA21" s="308" t="s">
        <v>224</v>
      </c>
      <c r="BB21" s="344" t="s">
        <v>225</v>
      </c>
      <c r="BC21" s="304" t="s">
        <v>428</v>
      </c>
      <c r="BD21" s="343" t="s">
        <v>226</v>
      </c>
      <c r="BG21" s="344" t="s">
        <v>439</v>
      </c>
      <c r="BH21" s="315" t="s">
        <v>782</v>
      </c>
      <c r="BI21" s="530" t="s">
        <v>802</v>
      </c>
      <c r="BJ21" s="531"/>
    </row>
    <row r="22" spans="1:62" ht="46.8">
      <c r="A22" s="310"/>
      <c r="B22" s="457" t="s">
        <v>47</v>
      </c>
      <c r="C22" s="312" t="s">
        <v>227</v>
      </c>
      <c r="D22" s="458"/>
      <c r="E22" s="458"/>
      <c r="F22" s="313">
        <v>0</v>
      </c>
      <c r="G22" s="329"/>
      <c r="H22" s="329"/>
      <c r="I22" s="341"/>
      <c r="J22" s="341"/>
      <c r="K22" s="341"/>
      <c r="L22" s="341"/>
      <c r="M22" s="343"/>
      <c r="N22" s="322"/>
      <c r="O22" s="322"/>
      <c r="P22" s="322"/>
      <c r="Q22" s="34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7"/>
      <c r="AU22" s="458"/>
      <c r="AV22" s="455"/>
      <c r="AW22" s="455"/>
      <c r="AX22" s="455"/>
      <c r="AY22" s="458"/>
      <c r="AZ22" s="458"/>
      <c r="BA22" s="308"/>
      <c r="BH22" s="315"/>
    </row>
    <row r="23" spans="1:62" s="333" customFormat="1" ht="15.6">
      <c r="A23" s="321"/>
      <c r="B23" s="457" t="s">
        <v>228</v>
      </c>
      <c r="C23" s="312" t="s">
        <v>229</v>
      </c>
      <c r="D23" s="457"/>
      <c r="E23" s="457"/>
      <c r="F23" s="313">
        <v>0</v>
      </c>
      <c r="G23" s="345">
        <f t="shared" ref="G23:L23" si="4">G24+G191</f>
        <v>3989.30665</v>
      </c>
      <c r="H23" s="345">
        <f t="shared" si="4"/>
        <v>1403.1157300000002</v>
      </c>
      <c r="I23" s="345">
        <f t="shared" si="4"/>
        <v>2586.1887999999999</v>
      </c>
      <c r="J23" s="345">
        <f t="shared" si="4"/>
        <v>966.2514000000001</v>
      </c>
      <c r="K23" s="345">
        <f t="shared" si="4"/>
        <v>35.555700000000002</v>
      </c>
      <c r="L23" s="345">
        <f t="shared" si="4"/>
        <v>1575.7267000000002</v>
      </c>
      <c r="M23" s="345"/>
      <c r="N23" s="345">
        <v>20.270599999999998</v>
      </c>
      <c r="O23" s="345">
        <v>13.911199999999997</v>
      </c>
      <c r="P23" s="345">
        <v>0</v>
      </c>
      <c r="Q23" s="345">
        <v>78.72829999999999</v>
      </c>
      <c r="R23" s="345">
        <v>0</v>
      </c>
      <c r="S23" s="345">
        <v>0</v>
      </c>
      <c r="T23" s="345">
        <v>306.80820000000006</v>
      </c>
      <c r="U23" s="345">
        <v>64.710000000000008</v>
      </c>
      <c r="V23" s="345">
        <v>323.05000000000007</v>
      </c>
      <c r="W23" s="345">
        <v>2.7871000000000001</v>
      </c>
      <c r="X23" s="345">
        <v>0</v>
      </c>
      <c r="Y23" s="345">
        <v>11.846</v>
      </c>
      <c r="Z23" s="345">
        <v>0.05</v>
      </c>
      <c r="AA23" s="345">
        <v>0.43</v>
      </c>
      <c r="AB23" s="345">
        <v>0</v>
      </c>
      <c r="AC23" s="345">
        <v>0</v>
      </c>
      <c r="AD23" s="345">
        <v>0.14599999999999999</v>
      </c>
      <c r="AE23" s="345">
        <v>0</v>
      </c>
      <c r="AF23" s="345">
        <v>3.8679999999999994</v>
      </c>
      <c r="AG23" s="345">
        <v>21.140899999999998</v>
      </c>
      <c r="AH23" s="345">
        <v>0.56000000000000005</v>
      </c>
      <c r="AI23" s="345">
        <v>0.03</v>
      </c>
      <c r="AJ23" s="345">
        <v>32.32</v>
      </c>
      <c r="AK23" s="345">
        <v>6.2431999999999999</v>
      </c>
      <c r="AL23" s="345">
        <v>1</v>
      </c>
      <c r="AM23" s="345">
        <v>0</v>
      </c>
      <c r="AN23" s="345"/>
      <c r="AO23" s="345">
        <v>0</v>
      </c>
      <c r="AP23" s="345">
        <v>0</v>
      </c>
      <c r="AQ23" s="345">
        <v>2140.0956999999999</v>
      </c>
      <c r="AR23" s="345">
        <v>12.7761</v>
      </c>
      <c r="AS23" s="345">
        <v>2127.3195999999998</v>
      </c>
      <c r="AT23" s="313"/>
      <c r="AU23" s="457"/>
      <c r="AV23" s="314"/>
      <c r="AW23" s="314"/>
      <c r="AX23" s="314"/>
      <c r="AY23" s="457"/>
      <c r="AZ23" s="457"/>
      <c r="BA23" s="346"/>
      <c r="BH23" s="458"/>
      <c r="BI23" s="347"/>
    </row>
    <row r="24" spans="1:62" ht="46.8">
      <c r="A24" s="310"/>
      <c r="B24" s="457" t="s">
        <v>33</v>
      </c>
      <c r="C24" s="312" t="s">
        <v>230</v>
      </c>
      <c r="D24" s="322"/>
      <c r="E24" s="309"/>
      <c r="F24" s="313">
        <v>-3.9999999999906777E-3</v>
      </c>
      <c r="G24" s="9">
        <f t="shared" ref="G24:L24" si="5">G25+G27+G102+G116+G147+G152+G167+G173+G178+G185+G187+G189</f>
        <v>208.82794000000001</v>
      </c>
      <c r="H24" s="9">
        <f t="shared" si="5"/>
        <v>35.597970000000004</v>
      </c>
      <c r="I24" s="9">
        <f t="shared" si="5"/>
        <v>173.22880000000001</v>
      </c>
      <c r="J24" s="9">
        <f t="shared" si="5"/>
        <v>88.56140000000002</v>
      </c>
      <c r="K24" s="9">
        <f t="shared" si="5"/>
        <v>17.515700000000002</v>
      </c>
      <c r="L24" s="9">
        <f t="shared" si="5"/>
        <v>68.076699999999988</v>
      </c>
      <c r="M24" s="9"/>
      <c r="N24" s="9">
        <v>18.680599999999998</v>
      </c>
      <c r="O24" s="9">
        <v>13.251199999999997</v>
      </c>
      <c r="P24" s="9">
        <v>0</v>
      </c>
      <c r="Q24" s="9">
        <v>66.548299999999998</v>
      </c>
      <c r="R24" s="9">
        <v>0</v>
      </c>
      <c r="S24" s="9">
        <v>0</v>
      </c>
      <c r="T24" s="9">
        <v>15.5382</v>
      </c>
      <c r="U24" s="9">
        <v>25.14</v>
      </c>
      <c r="V24" s="9">
        <v>24.35</v>
      </c>
      <c r="W24" s="9">
        <v>2.1871</v>
      </c>
      <c r="X24" s="9">
        <v>0</v>
      </c>
      <c r="Y24" s="9">
        <v>11.806000000000001</v>
      </c>
      <c r="Z24" s="9">
        <v>0.05</v>
      </c>
      <c r="AA24" s="9">
        <v>0</v>
      </c>
      <c r="AB24" s="9">
        <v>0</v>
      </c>
      <c r="AC24" s="9">
        <v>0</v>
      </c>
      <c r="AD24" s="9">
        <v>0.14599999999999999</v>
      </c>
      <c r="AE24" s="9">
        <v>0</v>
      </c>
      <c r="AF24" s="9">
        <v>2.7279999999999998</v>
      </c>
      <c r="AG24" s="9">
        <v>3.1009000000000002</v>
      </c>
      <c r="AH24" s="9">
        <v>0.56000000000000005</v>
      </c>
      <c r="AI24" s="9">
        <v>0.03</v>
      </c>
      <c r="AJ24" s="9">
        <v>0</v>
      </c>
      <c r="AK24" s="9">
        <v>6.2431999999999999</v>
      </c>
      <c r="AL24" s="9">
        <v>1</v>
      </c>
      <c r="AM24" s="9">
        <v>0</v>
      </c>
      <c r="AN24" s="9">
        <v>0</v>
      </c>
      <c r="AO24" s="9">
        <v>0</v>
      </c>
      <c r="AP24" s="9">
        <v>0</v>
      </c>
      <c r="AQ24" s="9">
        <v>51.435699999999997</v>
      </c>
      <c r="AR24" s="9">
        <v>1.7760999999999998</v>
      </c>
      <c r="AS24" s="9">
        <v>49.659599999999998</v>
      </c>
      <c r="AT24" s="322"/>
      <c r="AU24" s="322"/>
      <c r="AV24" s="348"/>
      <c r="AW24" s="348"/>
      <c r="AX24" s="348"/>
      <c r="AY24" s="322"/>
      <c r="AZ24" s="322"/>
      <c r="BA24" s="308"/>
      <c r="BH24" s="315"/>
    </row>
    <row r="25" spans="1:62" s="333" customFormat="1" ht="15.6">
      <c r="A25" s="321"/>
      <c r="B25" s="457" t="s">
        <v>34</v>
      </c>
      <c r="C25" s="314" t="s">
        <v>61</v>
      </c>
      <c r="D25" s="457" t="s">
        <v>60</v>
      </c>
      <c r="E25" s="457"/>
      <c r="F25" s="313">
        <v>0</v>
      </c>
      <c r="G25" s="316">
        <f>G26</f>
        <v>50</v>
      </c>
      <c r="H25" s="316">
        <f t="shared" ref="H25:L25" si="6">H26</f>
        <v>0</v>
      </c>
      <c r="I25" s="316">
        <f t="shared" si="6"/>
        <v>50</v>
      </c>
      <c r="J25" s="316">
        <f t="shared" si="6"/>
        <v>25.64</v>
      </c>
      <c r="K25" s="316">
        <f t="shared" si="6"/>
        <v>3.5</v>
      </c>
      <c r="L25" s="316">
        <f t="shared" si="6"/>
        <v>20.86</v>
      </c>
      <c r="M25" s="457"/>
      <c r="N25" s="316">
        <v>6.71</v>
      </c>
      <c r="O25" s="316">
        <v>3.09</v>
      </c>
      <c r="P25" s="316">
        <v>0</v>
      </c>
      <c r="Q25" s="316">
        <v>12.66</v>
      </c>
      <c r="R25" s="316">
        <v>0</v>
      </c>
      <c r="S25" s="316">
        <v>0</v>
      </c>
      <c r="T25" s="316">
        <v>3.16</v>
      </c>
      <c r="U25" s="316">
        <v>0</v>
      </c>
      <c r="V25" s="316">
        <v>0</v>
      </c>
      <c r="W25" s="316">
        <v>0.04</v>
      </c>
      <c r="X25" s="316">
        <v>0</v>
      </c>
      <c r="Y25" s="316">
        <v>1.05</v>
      </c>
      <c r="Z25" s="316">
        <v>0</v>
      </c>
      <c r="AA25" s="316">
        <v>0</v>
      </c>
      <c r="AB25" s="316">
        <v>0</v>
      </c>
      <c r="AC25" s="316">
        <v>0</v>
      </c>
      <c r="AD25" s="316">
        <v>0</v>
      </c>
      <c r="AE25" s="316">
        <v>0</v>
      </c>
      <c r="AF25" s="316">
        <v>0</v>
      </c>
      <c r="AG25" s="316">
        <v>0.91</v>
      </c>
      <c r="AH25" s="316">
        <v>0.31</v>
      </c>
      <c r="AI25" s="316">
        <v>0</v>
      </c>
      <c r="AJ25" s="316">
        <v>0</v>
      </c>
      <c r="AK25" s="316">
        <v>0.5</v>
      </c>
      <c r="AL25" s="316">
        <v>0.7</v>
      </c>
      <c r="AM25" s="316">
        <v>0</v>
      </c>
      <c r="AN25" s="316"/>
      <c r="AO25" s="316">
        <v>0</v>
      </c>
      <c r="AP25" s="316">
        <v>0</v>
      </c>
      <c r="AQ25" s="316">
        <v>20.87</v>
      </c>
      <c r="AR25" s="316">
        <v>0</v>
      </c>
      <c r="AS25" s="316">
        <v>20.87</v>
      </c>
      <c r="AT25" s="313"/>
      <c r="AU25" s="457"/>
      <c r="AV25" s="314"/>
      <c r="AW25" s="314"/>
      <c r="AX25" s="314"/>
      <c r="AY25" s="457"/>
      <c r="AZ25" s="311"/>
      <c r="BA25" s="331"/>
      <c r="BH25" s="458"/>
      <c r="BI25" s="347"/>
    </row>
    <row r="26" spans="1:62" ht="107.4" customHeight="1">
      <c r="A26" s="302" t="s">
        <v>1144</v>
      </c>
      <c r="B26" s="458">
        <v>11</v>
      </c>
      <c r="C26" s="455" t="s">
        <v>62</v>
      </c>
      <c r="D26" s="458" t="s">
        <v>60</v>
      </c>
      <c r="E26" s="458" t="s">
        <v>422</v>
      </c>
      <c r="F26" s="313">
        <v>0</v>
      </c>
      <c r="G26" s="323">
        <v>50</v>
      </c>
      <c r="H26" s="329"/>
      <c r="I26" s="324">
        <v>50</v>
      </c>
      <c r="J26" s="341">
        <v>25.64</v>
      </c>
      <c r="K26" s="324">
        <f>I26-J26-L26</f>
        <v>3.5</v>
      </c>
      <c r="L26" s="341">
        <v>20.86</v>
      </c>
      <c r="M26" s="327" t="str">
        <f>'[1]DM_CHUAN (2)'!$D$7</f>
        <v>LUC 6,71 ha; LUK 3,07 ha; HNK 12,66 ha; CLN 3,16 ha; NTS 0,04 ha; DGT 0,91 ha; DTL 0,31 ha; ONT 1,08 ha; NTD 0,7 ha; SON 0,5 ha; CSD 20,86 ha</v>
      </c>
      <c r="N26" s="326">
        <v>6.71</v>
      </c>
      <c r="O26" s="326">
        <v>3.09</v>
      </c>
      <c r="P26" s="326"/>
      <c r="Q26" s="326">
        <v>12.66</v>
      </c>
      <c r="R26" s="326"/>
      <c r="S26" s="326"/>
      <c r="T26" s="326">
        <v>3.16</v>
      </c>
      <c r="U26" s="326"/>
      <c r="V26" s="326"/>
      <c r="W26" s="326">
        <v>0.04</v>
      </c>
      <c r="X26" s="326"/>
      <c r="Y26" s="326">
        <v>1.05</v>
      </c>
      <c r="Z26" s="326"/>
      <c r="AA26" s="326"/>
      <c r="AB26" s="326"/>
      <c r="AC26" s="326"/>
      <c r="AD26" s="326"/>
      <c r="AE26" s="326"/>
      <c r="AF26" s="326"/>
      <c r="AG26" s="326">
        <v>0.91</v>
      </c>
      <c r="AH26" s="326">
        <v>0.31</v>
      </c>
      <c r="AI26" s="326"/>
      <c r="AJ26" s="326"/>
      <c r="AK26" s="326">
        <v>0.5</v>
      </c>
      <c r="AL26" s="326">
        <v>0.7</v>
      </c>
      <c r="AM26" s="326"/>
      <c r="AN26" s="326"/>
      <c r="AO26" s="326"/>
      <c r="AP26" s="326"/>
      <c r="AQ26" s="326">
        <v>20.87</v>
      </c>
      <c r="AR26" s="326"/>
      <c r="AS26" s="326">
        <v>20.87</v>
      </c>
      <c r="AT26" s="327" t="s">
        <v>175</v>
      </c>
      <c r="AU26" s="458" t="s">
        <v>598</v>
      </c>
      <c r="AV26" s="456" t="s">
        <v>1298</v>
      </c>
      <c r="AW26" s="456"/>
      <c r="AX26" s="456"/>
      <c r="AY26" s="327" t="s">
        <v>294</v>
      </c>
      <c r="AZ26" s="458" t="s">
        <v>1294</v>
      </c>
      <c r="BA26" s="308" t="s">
        <v>218</v>
      </c>
      <c r="BC26" s="304" t="s">
        <v>428</v>
      </c>
      <c r="BF26" s="458" t="s">
        <v>436</v>
      </c>
      <c r="BH26" s="315" t="s">
        <v>783</v>
      </c>
      <c r="BI26" s="330" t="s">
        <v>803</v>
      </c>
    </row>
    <row r="27" spans="1:62" ht="16.8">
      <c r="A27" s="310"/>
      <c r="B27" s="457" t="s">
        <v>37</v>
      </c>
      <c r="C27" s="314" t="s">
        <v>231</v>
      </c>
      <c r="D27" s="322"/>
      <c r="E27" s="309"/>
      <c r="F27" s="313">
        <v>-5.5511151231257827E-16</v>
      </c>
      <c r="G27" s="9">
        <f>SUM(G28:G101)</f>
        <v>24.867970000000003</v>
      </c>
      <c r="H27" s="9">
        <f t="shared" ref="H27:L27" si="7">SUM(H28:H101)</f>
        <v>24.507970000000004</v>
      </c>
      <c r="I27" s="9">
        <f t="shared" si="7"/>
        <v>0.36</v>
      </c>
      <c r="J27" s="9">
        <f t="shared" si="7"/>
        <v>0.3</v>
      </c>
      <c r="K27" s="9">
        <f t="shared" si="7"/>
        <v>0.06</v>
      </c>
      <c r="L27" s="9">
        <f t="shared" si="7"/>
        <v>0</v>
      </c>
      <c r="M27" s="9"/>
      <c r="N27" s="9">
        <v>0.3</v>
      </c>
      <c r="O27" s="9">
        <v>0</v>
      </c>
      <c r="P27" s="9">
        <v>0</v>
      </c>
      <c r="Q27" s="9">
        <v>0</v>
      </c>
      <c r="R27" s="9">
        <v>0</v>
      </c>
      <c r="S27" s="9">
        <v>0</v>
      </c>
      <c r="T27" s="9">
        <v>0</v>
      </c>
      <c r="U27" s="9">
        <v>0</v>
      </c>
      <c r="V27" s="9">
        <v>0</v>
      </c>
      <c r="W27" s="9">
        <v>0</v>
      </c>
      <c r="X27" s="9">
        <v>0</v>
      </c>
      <c r="Y27" s="9">
        <v>0</v>
      </c>
      <c r="Z27" s="9">
        <v>0</v>
      </c>
      <c r="AA27" s="9">
        <v>0</v>
      </c>
      <c r="AB27" s="9">
        <v>0</v>
      </c>
      <c r="AC27" s="9">
        <v>0</v>
      </c>
      <c r="AD27" s="9">
        <v>0.06</v>
      </c>
      <c r="AE27" s="9"/>
      <c r="AF27" s="9">
        <v>0</v>
      </c>
      <c r="AG27" s="9">
        <v>0</v>
      </c>
      <c r="AH27" s="9">
        <v>0</v>
      </c>
      <c r="AI27" s="9">
        <v>0</v>
      </c>
      <c r="AJ27" s="9">
        <v>0</v>
      </c>
      <c r="AK27" s="9">
        <v>0</v>
      </c>
      <c r="AL27" s="9">
        <v>0</v>
      </c>
      <c r="AM27" s="9">
        <v>0</v>
      </c>
      <c r="AN27" s="9"/>
      <c r="AO27" s="9">
        <v>0</v>
      </c>
      <c r="AP27" s="9">
        <v>0</v>
      </c>
      <c r="AQ27" s="9">
        <v>0</v>
      </c>
      <c r="AR27" s="9">
        <v>0</v>
      </c>
      <c r="AS27" s="9">
        <v>0</v>
      </c>
      <c r="AT27" s="322"/>
      <c r="AU27" s="322"/>
      <c r="AV27" s="348"/>
      <c r="AW27" s="348"/>
      <c r="AX27" s="348"/>
      <c r="AY27" s="322"/>
      <c r="AZ27" s="349"/>
      <c r="BA27" s="350"/>
      <c r="BH27" s="315"/>
    </row>
    <row r="28" spans="1:62" ht="70.8" customHeight="1">
      <c r="A28" s="310" t="s">
        <v>1145</v>
      </c>
      <c r="B28" s="458">
        <v>12</v>
      </c>
      <c r="C28" s="455" t="s">
        <v>96</v>
      </c>
      <c r="D28" s="458" t="s">
        <v>22</v>
      </c>
      <c r="E28" s="327" t="s">
        <v>59</v>
      </c>
      <c r="F28" s="313">
        <v>0</v>
      </c>
      <c r="G28" s="323">
        <v>0.06</v>
      </c>
      <c r="H28" s="323"/>
      <c r="I28" s="324">
        <v>0.06</v>
      </c>
      <c r="J28" s="324">
        <v>0</v>
      </c>
      <c r="K28" s="324">
        <v>0.06</v>
      </c>
      <c r="L28" s="324">
        <v>0</v>
      </c>
      <c r="M28" s="327" t="s">
        <v>353</v>
      </c>
      <c r="N28" s="326"/>
      <c r="O28" s="326"/>
      <c r="P28" s="326"/>
      <c r="Q28" s="326"/>
      <c r="R28" s="326"/>
      <c r="S28" s="326"/>
      <c r="T28" s="326"/>
      <c r="U28" s="326"/>
      <c r="V28" s="326"/>
      <c r="W28" s="326"/>
      <c r="X28" s="326"/>
      <c r="Y28" s="326"/>
      <c r="Z28" s="326"/>
      <c r="AA28" s="326"/>
      <c r="AB28" s="326"/>
      <c r="AC28" s="326"/>
      <c r="AD28" s="326">
        <v>0.06</v>
      </c>
      <c r="AE28" s="326"/>
      <c r="AF28" s="326"/>
      <c r="AG28" s="326"/>
      <c r="AH28" s="326"/>
      <c r="AI28" s="326"/>
      <c r="AJ28" s="326"/>
      <c r="AK28" s="326"/>
      <c r="AL28" s="326"/>
      <c r="AM28" s="326"/>
      <c r="AN28" s="326"/>
      <c r="AO28" s="326"/>
      <c r="AP28" s="326"/>
      <c r="AQ28" s="326">
        <v>0</v>
      </c>
      <c r="AR28" s="326"/>
      <c r="AS28" s="326"/>
      <c r="AT28" s="327" t="s">
        <v>46</v>
      </c>
      <c r="AU28" s="458" t="s">
        <v>542</v>
      </c>
      <c r="AV28" s="455" t="s">
        <v>1321</v>
      </c>
      <c r="AW28" s="456" t="s">
        <v>431</v>
      </c>
      <c r="AX28" s="456" t="s">
        <v>432</v>
      </c>
      <c r="AY28" s="458" t="s">
        <v>440</v>
      </c>
      <c r="AZ28" s="458" t="s">
        <v>1294</v>
      </c>
      <c r="BA28" s="308" t="s">
        <v>218</v>
      </c>
      <c r="BB28" s="304" t="s">
        <v>233</v>
      </c>
      <c r="BC28" s="304" t="s">
        <v>428</v>
      </c>
      <c r="BD28" s="304" t="s">
        <v>353</v>
      </c>
      <c r="BG28" s="344" t="s">
        <v>440</v>
      </c>
      <c r="BH28" s="315" t="s">
        <v>784</v>
      </c>
    </row>
    <row r="29" spans="1:62" ht="46.8">
      <c r="A29" s="310" t="s">
        <v>1146</v>
      </c>
      <c r="B29" s="458">
        <v>13</v>
      </c>
      <c r="C29" s="455" t="s">
        <v>235</v>
      </c>
      <c r="D29" s="458" t="s">
        <v>22</v>
      </c>
      <c r="E29" s="327" t="s">
        <v>422</v>
      </c>
      <c r="F29" s="313">
        <v>0</v>
      </c>
      <c r="G29" s="323">
        <v>0.3</v>
      </c>
      <c r="H29" s="329"/>
      <c r="I29" s="324">
        <v>0.3</v>
      </c>
      <c r="J29" s="324">
        <v>0.3</v>
      </c>
      <c r="K29" s="324">
        <v>0</v>
      </c>
      <c r="L29" s="324">
        <v>0</v>
      </c>
      <c r="M29" s="327" t="s">
        <v>354</v>
      </c>
      <c r="N29" s="326">
        <v>0.3</v>
      </c>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v>0</v>
      </c>
      <c r="AR29" s="326"/>
      <c r="AS29" s="326"/>
      <c r="AT29" s="327" t="s">
        <v>236</v>
      </c>
      <c r="AU29" s="458" t="s">
        <v>613</v>
      </c>
      <c r="AV29" s="455" t="s">
        <v>728</v>
      </c>
      <c r="AW29" s="455"/>
      <c r="AX29" s="455"/>
      <c r="AY29" s="458" t="s">
        <v>439</v>
      </c>
      <c r="AZ29" s="458" t="s">
        <v>36</v>
      </c>
      <c r="BA29" s="308" t="s">
        <v>218</v>
      </c>
      <c r="BB29" s="304" t="s">
        <v>233</v>
      </c>
      <c r="BC29" s="304" t="s">
        <v>428</v>
      </c>
      <c r="BD29" s="304" t="s">
        <v>354</v>
      </c>
      <c r="BG29" s="310" t="s">
        <v>439</v>
      </c>
      <c r="BH29" s="315" t="s">
        <v>224</v>
      </c>
      <c r="BJ29" s="304" t="s">
        <v>1283</v>
      </c>
    </row>
    <row r="30" spans="1:62" ht="76.2" customHeight="1">
      <c r="A30" s="310"/>
      <c r="B30" s="458">
        <v>14</v>
      </c>
      <c r="C30" s="455" t="s">
        <v>97</v>
      </c>
      <c r="D30" s="458" t="s">
        <v>22</v>
      </c>
      <c r="E30" s="327" t="s">
        <v>59</v>
      </c>
      <c r="F30" s="313">
        <v>0</v>
      </c>
      <c r="G30" s="323">
        <v>2.395</v>
      </c>
      <c r="H30" s="324">
        <v>2.395</v>
      </c>
      <c r="I30" s="324">
        <v>0</v>
      </c>
      <c r="J30" s="324">
        <v>0</v>
      </c>
      <c r="K30" s="324">
        <v>0</v>
      </c>
      <c r="L30" s="324">
        <v>0</v>
      </c>
      <c r="M30" s="327" t="s">
        <v>355</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v>0</v>
      </c>
      <c r="AR30" s="326"/>
      <c r="AS30" s="326"/>
      <c r="AT30" s="327" t="s">
        <v>234</v>
      </c>
      <c r="AU30" s="458" t="s">
        <v>543</v>
      </c>
      <c r="AV30" s="532" t="s">
        <v>1882</v>
      </c>
      <c r="AW30" s="456" t="s">
        <v>431</v>
      </c>
      <c r="AX30" s="456" t="s">
        <v>432</v>
      </c>
      <c r="AY30" s="458" t="s">
        <v>294</v>
      </c>
      <c r="AZ30" s="458" t="s">
        <v>36</v>
      </c>
      <c r="BA30" s="308" t="s">
        <v>218</v>
      </c>
      <c r="BB30" s="304" t="s">
        <v>233</v>
      </c>
      <c r="BC30" s="304" t="s">
        <v>428</v>
      </c>
      <c r="BD30" s="304" t="s">
        <v>355</v>
      </c>
      <c r="BH30" s="315" t="s">
        <v>294</v>
      </c>
    </row>
    <row r="31" spans="1:62" ht="41.4">
      <c r="A31" s="310"/>
      <c r="B31" s="458">
        <v>15</v>
      </c>
      <c r="C31" s="455" t="s">
        <v>98</v>
      </c>
      <c r="D31" s="458" t="s">
        <v>22</v>
      </c>
      <c r="E31" s="327" t="s">
        <v>59</v>
      </c>
      <c r="F31" s="313">
        <v>0</v>
      </c>
      <c r="G31" s="323">
        <v>0.64802000000000004</v>
      </c>
      <c r="H31" s="351">
        <v>0.64802000000000004</v>
      </c>
      <c r="I31" s="324">
        <v>0</v>
      </c>
      <c r="J31" s="324">
        <v>0</v>
      </c>
      <c r="K31" s="324">
        <v>0</v>
      </c>
      <c r="L31" s="324">
        <v>0</v>
      </c>
      <c r="M31" s="327" t="s">
        <v>356</v>
      </c>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v>0</v>
      </c>
      <c r="AR31" s="326"/>
      <c r="AS31" s="326"/>
      <c r="AT31" s="352" t="s">
        <v>237</v>
      </c>
      <c r="AU31" s="458" t="s">
        <v>610</v>
      </c>
      <c r="AV31" s="532"/>
      <c r="AW31" s="455"/>
      <c r="AX31" s="455"/>
      <c r="AY31" s="458" t="s">
        <v>294</v>
      </c>
      <c r="AZ31" s="458" t="s">
        <v>36</v>
      </c>
      <c r="BA31" s="353"/>
      <c r="BB31" s="304" t="s">
        <v>233</v>
      </c>
      <c r="BD31" s="304" t="s">
        <v>356</v>
      </c>
      <c r="BH31" s="315" t="s">
        <v>785</v>
      </c>
      <c r="BI31" s="354" t="s">
        <v>804</v>
      </c>
    </row>
    <row r="32" spans="1:62" ht="41.4">
      <c r="A32" s="310"/>
      <c r="B32" s="458">
        <v>16</v>
      </c>
      <c r="C32" s="455" t="s">
        <v>99</v>
      </c>
      <c r="D32" s="458" t="s">
        <v>22</v>
      </c>
      <c r="E32" s="327" t="s">
        <v>59</v>
      </c>
      <c r="F32" s="313">
        <v>0</v>
      </c>
      <c r="G32" s="323">
        <v>0.14946000000000001</v>
      </c>
      <c r="H32" s="351">
        <v>0.14946000000000001</v>
      </c>
      <c r="I32" s="324">
        <v>0</v>
      </c>
      <c r="J32" s="324">
        <v>0</v>
      </c>
      <c r="K32" s="324">
        <v>0</v>
      </c>
      <c r="L32" s="324">
        <v>0</v>
      </c>
      <c r="M32" s="327" t="s">
        <v>357</v>
      </c>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v>0</v>
      </c>
      <c r="AR32" s="326"/>
      <c r="AS32" s="326"/>
      <c r="AT32" s="352" t="s">
        <v>238</v>
      </c>
      <c r="AU32" s="458" t="s">
        <v>611</v>
      </c>
      <c r="AV32" s="532"/>
      <c r="AW32" s="455"/>
      <c r="AX32" s="455"/>
      <c r="AY32" s="458" t="s">
        <v>294</v>
      </c>
      <c r="AZ32" s="458" t="s">
        <v>36</v>
      </c>
      <c r="BA32" s="353"/>
      <c r="BB32" s="304" t="s">
        <v>233</v>
      </c>
      <c r="BD32" s="304" t="s">
        <v>357</v>
      </c>
      <c r="BH32" s="315" t="s">
        <v>785</v>
      </c>
      <c r="BI32" s="354" t="s">
        <v>804</v>
      </c>
    </row>
    <row r="33" spans="1:61" ht="41.4">
      <c r="A33" s="310"/>
      <c r="B33" s="458">
        <v>17</v>
      </c>
      <c r="C33" s="455" t="s">
        <v>100</v>
      </c>
      <c r="D33" s="458" t="s">
        <v>22</v>
      </c>
      <c r="E33" s="327" t="s">
        <v>59</v>
      </c>
      <c r="F33" s="313">
        <v>0</v>
      </c>
      <c r="G33" s="323">
        <v>0.15972</v>
      </c>
      <c r="H33" s="351">
        <v>0.15972</v>
      </c>
      <c r="I33" s="324">
        <v>0</v>
      </c>
      <c r="J33" s="324">
        <v>0</v>
      </c>
      <c r="K33" s="324">
        <v>0</v>
      </c>
      <c r="L33" s="324">
        <v>0</v>
      </c>
      <c r="M33" s="327" t="s">
        <v>358</v>
      </c>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v>0</v>
      </c>
      <c r="AR33" s="326"/>
      <c r="AS33" s="326"/>
      <c r="AT33" s="352" t="s">
        <v>239</v>
      </c>
      <c r="AU33" s="458" t="s">
        <v>544</v>
      </c>
      <c r="AV33" s="532"/>
      <c r="AW33" s="455"/>
      <c r="AX33" s="455"/>
      <c r="AY33" s="458" t="s">
        <v>294</v>
      </c>
      <c r="AZ33" s="458" t="s">
        <v>36</v>
      </c>
      <c r="BA33" s="353"/>
      <c r="BB33" s="304" t="s">
        <v>233</v>
      </c>
      <c r="BD33" s="304" t="s">
        <v>358</v>
      </c>
      <c r="BH33" s="315" t="s">
        <v>785</v>
      </c>
      <c r="BI33" s="354" t="s">
        <v>804</v>
      </c>
    </row>
    <row r="34" spans="1:61" ht="41.4">
      <c r="A34" s="310"/>
      <c r="B34" s="458">
        <v>18</v>
      </c>
      <c r="C34" s="455" t="s">
        <v>101</v>
      </c>
      <c r="D34" s="458" t="s">
        <v>22</v>
      </c>
      <c r="E34" s="327" t="s">
        <v>59</v>
      </c>
      <c r="F34" s="313">
        <v>0</v>
      </c>
      <c r="G34" s="323">
        <v>0.23608000000000001</v>
      </c>
      <c r="H34" s="351">
        <v>0.23608000000000001</v>
      </c>
      <c r="I34" s="324">
        <v>0</v>
      </c>
      <c r="J34" s="324">
        <v>0</v>
      </c>
      <c r="K34" s="324">
        <v>0</v>
      </c>
      <c r="L34" s="324">
        <v>0</v>
      </c>
      <c r="M34" s="327" t="s">
        <v>359</v>
      </c>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v>0</v>
      </c>
      <c r="AR34" s="326"/>
      <c r="AS34" s="326"/>
      <c r="AT34" s="352" t="s">
        <v>240</v>
      </c>
      <c r="AU34" s="458" t="s">
        <v>612</v>
      </c>
      <c r="AV34" s="532"/>
      <c r="AW34" s="455"/>
      <c r="AX34" s="455"/>
      <c r="AY34" s="458" t="s">
        <v>294</v>
      </c>
      <c r="AZ34" s="458" t="s">
        <v>36</v>
      </c>
      <c r="BA34" s="353"/>
      <c r="BB34" s="304" t="s">
        <v>233</v>
      </c>
      <c r="BD34" s="304" t="s">
        <v>359</v>
      </c>
      <c r="BH34" s="315" t="s">
        <v>785</v>
      </c>
      <c r="BI34" s="354" t="s">
        <v>804</v>
      </c>
    </row>
    <row r="35" spans="1:61" ht="41.4">
      <c r="A35" s="310"/>
      <c r="B35" s="458">
        <v>19</v>
      </c>
      <c r="C35" s="455" t="s">
        <v>102</v>
      </c>
      <c r="D35" s="458" t="s">
        <v>22</v>
      </c>
      <c r="E35" s="327" t="s">
        <v>59</v>
      </c>
      <c r="F35" s="313">
        <v>0</v>
      </c>
      <c r="G35" s="323">
        <v>7.1459999999999996E-2</v>
      </c>
      <c r="H35" s="351">
        <v>7.1459999999999996E-2</v>
      </c>
      <c r="I35" s="324">
        <v>0</v>
      </c>
      <c r="J35" s="324">
        <v>0</v>
      </c>
      <c r="K35" s="324">
        <v>0</v>
      </c>
      <c r="L35" s="324">
        <v>0</v>
      </c>
      <c r="M35" s="327" t="s">
        <v>360</v>
      </c>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v>0</v>
      </c>
      <c r="AR35" s="326"/>
      <c r="AS35" s="326"/>
      <c r="AT35" s="352" t="s">
        <v>241</v>
      </c>
      <c r="AU35" s="458" t="s">
        <v>545</v>
      </c>
      <c r="AV35" s="532"/>
      <c r="AW35" s="455"/>
      <c r="AX35" s="455"/>
      <c r="AY35" s="458" t="s">
        <v>294</v>
      </c>
      <c r="AZ35" s="458" t="s">
        <v>36</v>
      </c>
      <c r="BA35" s="353"/>
      <c r="BB35" s="304" t="s">
        <v>233</v>
      </c>
      <c r="BD35" s="304" t="s">
        <v>360</v>
      </c>
      <c r="BH35" s="315" t="s">
        <v>785</v>
      </c>
      <c r="BI35" s="354" t="s">
        <v>804</v>
      </c>
    </row>
    <row r="36" spans="1:61" ht="31.2">
      <c r="A36" s="310"/>
      <c r="B36" s="458">
        <v>20</v>
      </c>
      <c r="C36" s="455" t="s">
        <v>103</v>
      </c>
      <c r="D36" s="458" t="s">
        <v>22</v>
      </c>
      <c r="E36" s="327" t="s">
        <v>59</v>
      </c>
      <c r="F36" s="313">
        <v>0</v>
      </c>
      <c r="G36" s="323">
        <v>0.06</v>
      </c>
      <c r="H36" s="351">
        <v>0.06</v>
      </c>
      <c r="I36" s="324">
        <v>0</v>
      </c>
      <c r="J36" s="324">
        <v>0</v>
      </c>
      <c r="K36" s="324">
        <v>0</v>
      </c>
      <c r="L36" s="324">
        <v>0</v>
      </c>
      <c r="M36" s="327" t="s">
        <v>361</v>
      </c>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v>0</v>
      </c>
      <c r="AR36" s="326"/>
      <c r="AS36" s="326"/>
      <c r="AT36" s="352" t="s">
        <v>237</v>
      </c>
      <c r="AU36" s="458" t="s">
        <v>610</v>
      </c>
      <c r="AV36" s="532"/>
      <c r="AW36" s="455"/>
      <c r="AX36" s="455"/>
      <c r="AY36" s="458" t="s">
        <v>294</v>
      </c>
      <c r="AZ36" s="458" t="s">
        <v>36</v>
      </c>
      <c r="BA36" s="353"/>
      <c r="BB36" s="304" t="s">
        <v>233</v>
      </c>
      <c r="BD36" s="304" t="s">
        <v>361</v>
      </c>
      <c r="BH36" s="315" t="s">
        <v>294</v>
      </c>
    </row>
    <row r="37" spans="1:61" ht="31.2">
      <c r="A37" s="310"/>
      <c r="B37" s="458">
        <v>21</v>
      </c>
      <c r="C37" s="455" t="s">
        <v>242</v>
      </c>
      <c r="D37" s="458" t="s">
        <v>22</v>
      </c>
      <c r="E37" s="327" t="s">
        <v>59</v>
      </c>
      <c r="F37" s="313">
        <v>0</v>
      </c>
      <c r="G37" s="323">
        <v>0.77</v>
      </c>
      <c r="H37" s="351">
        <v>0.77</v>
      </c>
      <c r="I37" s="324">
        <v>0</v>
      </c>
      <c r="J37" s="324">
        <v>0</v>
      </c>
      <c r="K37" s="324">
        <v>0</v>
      </c>
      <c r="L37" s="324">
        <v>0</v>
      </c>
      <c r="M37" s="327" t="s">
        <v>362</v>
      </c>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v>0</v>
      </c>
      <c r="AR37" s="326"/>
      <c r="AS37" s="326"/>
      <c r="AT37" s="352" t="s">
        <v>237</v>
      </c>
      <c r="AU37" s="458" t="s">
        <v>610</v>
      </c>
      <c r="AV37" s="532"/>
      <c r="AW37" s="455"/>
      <c r="AX37" s="455"/>
      <c r="AY37" s="458" t="s">
        <v>294</v>
      </c>
      <c r="AZ37" s="458" t="s">
        <v>36</v>
      </c>
      <c r="BA37" s="353"/>
      <c r="BB37" s="304" t="s">
        <v>233</v>
      </c>
      <c r="BD37" s="304" t="s">
        <v>362</v>
      </c>
      <c r="BH37" s="315" t="s">
        <v>294</v>
      </c>
    </row>
    <row r="38" spans="1:61" ht="41.4">
      <c r="A38" s="310"/>
      <c r="B38" s="458">
        <v>22</v>
      </c>
      <c r="C38" s="455" t="s">
        <v>104</v>
      </c>
      <c r="D38" s="458" t="s">
        <v>22</v>
      </c>
      <c r="E38" s="327" t="s">
        <v>59</v>
      </c>
      <c r="F38" s="313">
        <v>0</v>
      </c>
      <c r="G38" s="323">
        <v>0.28199999999999997</v>
      </c>
      <c r="H38" s="351">
        <v>0.28199999999999997</v>
      </c>
      <c r="I38" s="324">
        <v>0</v>
      </c>
      <c r="J38" s="324">
        <v>0</v>
      </c>
      <c r="K38" s="324">
        <v>0</v>
      </c>
      <c r="L38" s="324">
        <v>0</v>
      </c>
      <c r="M38" s="327" t="s">
        <v>363</v>
      </c>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v>0</v>
      </c>
      <c r="AR38" s="326"/>
      <c r="AS38" s="326"/>
      <c r="AT38" s="352" t="s">
        <v>240</v>
      </c>
      <c r="AU38" s="458" t="s">
        <v>612</v>
      </c>
      <c r="AV38" s="532"/>
      <c r="AW38" s="455"/>
      <c r="AX38" s="455"/>
      <c r="AY38" s="458" t="s">
        <v>294</v>
      </c>
      <c r="AZ38" s="458" t="s">
        <v>36</v>
      </c>
      <c r="BA38" s="353"/>
      <c r="BB38" s="304" t="s">
        <v>233</v>
      </c>
      <c r="BD38" s="304" t="s">
        <v>363</v>
      </c>
      <c r="BH38" s="315" t="s">
        <v>785</v>
      </c>
      <c r="BI38" s="354" t="s">
        <v>804</v>
      </c>
    </row>
    <row r="39" spans="1:61" ht="41.4">
      <c r="A39" s="310"/>
      <c r="B39" s="458">
        <v>23</v>
      </c>
      <c r="C39" s="455" t="s">
        <v>105</v>
      </c>
      <c r="D39" s="458" t="s">
        <v>22</v>
      </c>
      <c r="E39" s="327" t="s">
        <v>59</v>
      </c>
      <c r="F39" s="313">
        <v>0</v>
      </c>
      <c r="G39" s="323">
        <v>0.125</v>
      </c>
      <c r="H39" s="351">
        <v>0.125</v>
      </c>
      <c r="I39" s="324">
        <v>0</v>
      </c>
      <c r="J39" s="324">
        <v>0</v>
      </c>
      <c r="K39" s="324">
        <v>0</v>
      </c>
      <c r="L39" s="324">
        <v>0</v>
      </c>
      <c r="M39" s="327" t="s">
        <v>364</v>
      </c>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v>0</v>
      </c>
      <c r="AR39" s="326"/>
      <c r="AS39" s="326"/>
      <c r="AT39" s="352" t="s">
        <v>239</v>
      </c>
      <c r="AU39" s="458" t="s">
        <v>546</v>
      </c>
      <c r="AV39" s="532"/>
      <c r="AW39" s="455"/>
      <c r="AX39" s="455"/>
      <c r="AY39" s="458" t="s">
        <v>294</v>
      </c>
      <c r="AZ39" s="458" t="s">
        <v>36</v>
      </c>
      <c r="BA39" s="353"/>
      <c r="BB39" s="304" t="s">
        <v>233</v>
      </c>
      <c r="BD39" s="304" t="s">
        <v>364</v>
      </c>
      <c r="BH39" s="315" t="s">
        <v>785</v>
      </c>
      <c r="BI39" s="354" t="s">
        <v>804</v>
      </c>
    </row>
    <row r="40" spans="1:61" ht="46.8">
      <c r="A40" s="310"/>
      <c r="B40" s="458">
        <v>24</v>
      </c>
      <c r="C40" s="455" t="s">
        <v>106</v>
      </c>
      <c r="D40" s="458" t="s">
        <v>22</v>
      </c>
      <c r="E40" s="327" t="s">
        <v>59</v>
      </c>
      <c r="F40" s="313">
        <v>0</v>
      </c>
      <c r="G40" s="323">
        <v>0.12</v>
      </c>
      <c r="H40" s="351">
        <v>0.12</v>
      </c>
      <c r="I40" s="324">
        <v>0</v>
      </c>
      <c r="J40" s="324">
        <v>0</v>
      </c>
      <c r="K40" s="324">
        <v>0</v>
      </c>
      <c r="L40" s="324">
        <v>0</v>
      </c>
      <c r="M40" s="327" t="s">
        <v>365</v>
      </c>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v>0</v>
      </c>
      <c r="AR40" s="326"/>
      <c r="AS40" s="326"/>
      <c r="AT40" s="352" t="s">
        <v>243</v>
      </c>
      <c r="AU40" s="458" t="s">
        <v>610</v>
      </c>
      <c r="AV40" s="532"/>
      <c r="AW40" s="455"/>
      <c r="AX40" s="455"/>
      <c r="AY40" s="458" t="s">
        <v>294</v>
      </c>
      <c r="AZ40" s="458" t="s">
        <v>36</v>
      </c>
      <c r="BA40" s="353"/>
      <c r="BB40" s="304" t="s">
        <v>233</v>
      </c>
      <c r="BD40" s="304" t="s">
        <v>365</v>
      </c>
      <c r="BH40" s="315" t="s">
        <v>294</v>
      </c>
    </row>
    <row r="41" spans="1:61" ht="31.2">
      <c r="A41" s="310"/>
      <c r="B41" s="458">
        <v>25</v>
      </c>
      <c r="C41" s="455" t="s">
        <v>107</v>
      </c>
      <c r="D41" s="458" t="s">
        <v>22</v>
      </c>
      <c r="E41" s="327" t="s">
        <v>59</v>
      </c>
      <c r="F41" s="313">
        <v>0</v>
      </c>
      <c r="G41" s="323">
        <v>0.59</v>
      </c>
      <c r="H41" s="351">
        <v>0.59</v>
      </c>
      <c r="I41" s="324">
        <v>0</v>
      </c>
      <c r="J41" s="324">
        <v>0</v>
      </c>
      <c r="K41" s="324">
        <v>0</v>
      </c>
      <c r="L41" s="324">
        <v>0</v>
      </c>
      <c r="M41" s="327" t="s">
        <v>366</v>
      </c>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v>0</v>
      </c>
      <c r="AR41" s="326"/>
      <c r="AS41" s="326"/>
      <c r="AT41" s="352" t="s">
        <v>243</v>
      </c>
      <c r="AU41" s="458" t="s">
        <v>610</v>
      </c>
      <c r="AV41" s="532"/>
      <c r="AW41" s="455"/>
      <c r="AX41" s="455"/>
      <c r="AY41" s="458" t="s">
        <v>294</v>
      </c>
      <c r="AZ41" s="458" t="s">
        <v>36</v>
      </c>
      <c r="BA41" s="353"/>
      <c r="BB41" s="304" t="s">
        <v>233</v>
      </c>
      <c r="BD41" s="304" t="s">
        <v>366</v>
      </c>
      <c r="BH41" s="315" t="s">
        <v>294</v>
      </c>
    </row>
    <row r="42" spans="1:61" ht="31.2">
      <c r="A42" s="310"/>
      <c r="B42" s="458">
        <v>26</v>
      </c>
      <c r="C42" s="455" t="s">
        <v>108</v>
      </c>
      <c r="D42" s="458" t="s">
        <v>22</v>
      </c>
      <c r="E42" s="327" t="s">
        <v>59</v>
      </c>
      <c r="F42" s="313">
        <v>0</v>
      </c>
      <c r="G42" s="323">
        <v>0.06</v>
      </c>
      <c r="H42" s="355">
        <v>0.06</v>
      </c>
      <c r="I42" s="324">
        <v>0</v>
      </c>
      <c r="J42" s="324">
        <v>0</v>
      </c>
      <c r="K42" s="324">
        <v>0</v>
      </c>
      <c r="L42" s="324">
        <v>0</v>
      </c>
      <c r="M42" s="327" t="s">
        <v>361</v>
      </c>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v>0</v>
      </c>
      <c r="AR42" s="326"/>
      <c r="AS42" s="326"/>
      <c r="AT42" s="458" t="s">
        <v>244</v>
      </c>
      <c r="AU42" s="458" t="s">
        <v>547</v>
      </c>
      <c r="AV42" s="532"/>
      <c r="AW42" s="455"/>
      <c r="AX42" s="455"/>
      <c r="AY42" s="458" t="s">
        <v>294</v>
      </c>
      <c r="AZ42" s="458" t="s">
        <v>36</v>
      </c>
      <c r="BA42" s="353"/>
      <c r="BB42" s="304" t="s">
        <v>233</v>
      </c>
      <c r="BD42" s="304" t="s">
        <v>361</v>
      </c>
      <c r="BH42" s="315" t="s">
        <v>294</v>
      </c>
    </row>
    <row r="43" spans="1:61" ht="15.6">
      <c r="A43" s="310"/>
      <c r="B43" s="458">
        <v>27</v>
      </c>
      <c r="C43" s="455" t="s">
        <v>109</v>
      </c>
      <c r="D43" s="458" t="s">
        <v>22</v>
      </c>
      <c r="E43" s="327" t="s">
        <v>59</v>
      </c>
      <c r="F43" s="313">
        <v>0</v>
      </c>
      <c r="G43" s="323">
        <v>0.11</v>
      </c>
      <c r="H43" s="355">
        <v>0.11</v>
      </c>
      <c r="I43" s="324">
        <v>0</v>
      </c>
      <c r="J43" s="324">
        <v>0</v>
      </c>
      <c r="K43" s="324">
        <v>0</v>
      </c>
      <c r="L43" s="324">
        <v>0</v>
      </c>
      <c r="M43" s="327" t="s">
        <v>367</v>
      </c>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v>0</v>
      </c>
      <c r="AR43" s="326"/>
      <c r="AS43" s="326"/>
      <c r="AT43" s="458" t="s">
        <v>245</v>
      </c>
      <c r="AU43" s="458" t="s">
        <v>548</v>
      </c>
      <c r="AV43" s="532" t="s">
        <v>1882</v>
      </c>
      <c r="AW43" s="455"/>
      <c r="AX43" s="455"/>
      <c r="AY43" s="458" t="s">
        <v>294</v>
      </c>
      <c r="AZ43" s="458" t="s">
        <v>36</v>
      </c>
      <c r="BA43" s="353"/>
      <c r="BB43" s="304" t="s">
        <v>233</v>
      </c>
      <c r="BD43" s="304" t="s">
        <v>367</v>
      </c>
      <c r="BH43" s="315" t="s">
        <v>294</v>
      </c>
    </row>
    <row r="44" spans="1:61" ht="31.2">
      <c r="A44" s="310"/>
      <c r="B44" s="458">
        <v>28</v>
      </c>
      <c r="C44" s="455" t="s">
        <v>110</v>
      </c>
      <c r="D44" s="458" t="s">
        <v>22</v>
      </c>
      <c r="E44" s="327" t="s">
        <v>59</v>
      </c>
      <c r="F44" s="313">
        <v>0</v>
      </c>
      <c r="G44" s="323">
        <v>0.02</v>
      </c>
      <c r="H44" s="355">
        <v>0.02</v>
      </c>
      <c r="I44" s="324">
        <v>0</v>
      </c>
      <c r="J44" s="324">
        <v>0</v>
      </c>
      <c r="K44" s="324">
        <v>0</v>
      </c>
      <c r="L44" s="324">
        <v>0</v>
      </c>
      <c r="M44" s="327" t="s">
        <v>368</v>
      </c>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v>0</v>
      </c>
      <c r="AR44" s="326"/>
      <c r="AS44" s="326"/>
      <c r="AT44" s="458" t="s">
        <v>246</v>
      </c>
      <c r="AU44" s="458" t="s">
        <v>549</v>
      </c>
      <c r="AV44" s="532"/>
      <c r="AW44" s="455"/>
      <c r="AX44" s="455"/>
      <c r="AY44" s="458" t="s">
        <v>294</v>
      </c>
      <c r="AZ44" s="458" t="s">
        <v>36</v>
      </c>
      <c r="BA44" s="353"/>
      <c r="BB44" s="304" t="s">
        <v>233</v>
      </c>
      <c r="BD44" s="304" t="s">
        <v>368</v>
      </c>
      <c r="BH44" s="315" t="s">
        <v>294</v>
      </c>
    </row>
    <row r="45" spans="1:61" ht="15.6">
      <c r="A45" s="310"/>
      <c r="B45" s="458">
        <v>29</v>
      </c>
      <c r="C45" s="455" t="s">
        <v>111</v>
      </c>
      <c r="D45" s="458" t="s">
        <v>22</v>
      </c>
      <c r="E45" s="327" t="s">
        <v>59</v>
      </c>
      <c r="F45" s="313">
        <v>0</v>
      </c>
      <c r="G45" s="323">
        <v>0.75</v>
      </c>
      <c r="H45" s="355">
        <v>0.75</v>
      </c>
      <c r="I45" s="324">
        <v>0</v>
      </c>
      <c r="J45" s="324">
        <v>0</v>
      </c>
      <c r="K45" s="324">
        <v>0</v>
      </c>
      <c r="L45" s="324">
        <v>0</v>
      </c>
      <c r="M45" s="327" t="s">
        <v>369</v>
      </c>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v>0</v>
      </c>
      <c r="AR45" s="326"/>
      <c r="AS45" s="326"/>
      <c r="AT45" s="458" t="s">
        <v>247</v>
      </c>
      <c r="AU45" s="458" t="s">
        <v>550</v>
      </c>
      <c r="AV45" s="532"/>
      <c r="AW45" s="455"/>
      <c r="AX45" s="455"/>
      <c r="AY45" s="458" t="s">
        <v>294</v>
      </c>
      <c r="AZ45" s="458" t="s">
        <v>36</v>
      </c>
      <c r="BA45" s="353"/>
      <c r="BB45" s="304" t="s">
        <v>233</v>
      </c>
      <c r="BD45" s="304" t="s">
        <v>369</v>
      </c>
      <c r="BH45" s="315" t="s">
        <v>294</v>
      </c>
    </row>
    <row r="46" spans="1:61" ht="15.6">
      <c r="A46" s="310"/>
      <c r="B46" s="458">
        <v>30</v>
      </c>
      <c r="C46" s="455" t="s">
        <v>112</v>
      </c>
      <c r="D46" s="458" t="s">
        <v>22</v>
      </c>
      <c r="E46" s="327" t="s">
        <v>59</v>
      </c>
      <c r="F46" s="313">
        <v>0</v>
      </c>
      <c r="G46" s="323">
        <v>1.1000000000000001</v>
      </c>
      <c r="H46" s="355">
        <v>1.1000000000000001</v>
      </c>
      <c r="I46" s="324">
        <v>0</v>
      </c>
      <c r="J46" s="324">
        <v>0</v>
      </c>
      <c r="K46" s="324">
        <v>0</v>
      </c>
      <c r="L46" s="324">
        <v>0</v>
      </c>
      <c r="M46" s="327" t="s">
        <v>370</v>
      </c>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v>0</v>
      </c>
      <c r="AR46" s="326"/>
      <c r="AS46" s="326"/>
      <c r="AT46" s="458" t="s">
        <v>247</v>
      </c>
      <c r="AU46" s="458" t="s">
        <v>617</v>
      </c>
      <c r="AV46" s="532"/>
      <c r="AW46" s="455"/>
      <c r="AX46" s="455"/>
      <c r="AY46" s="458" t="s">
        <v>294</v>
      </c>
      <c r="AZ46" s="458" t="s">
        <v>36</v>
      </c>
      <c r="BA46" s="353"/>
      <c r="BB46" s="304" t="s">
        <v>233</v>
      </c>
      <c r="BD46" s="304" t="s">
        <v>370</v>
      </c>
      <c r="BH46" s="315" t="s">
        <v>294</v>
      </c>
    </row>
    <row r="47" spans="1:61" ht="41.4">
      <c r="A47" s="310"/>
      <c r="B47" s="458">
        <v>31</v>
      </c>
      <c r="C47" s="455" t="s">
        <v>113</v>
      </c>
      <c r="D47" s="458" t="s">
        <v>22</v>
      </c>
      <c r="E47" s="327" t="s">
        <v>59</v>
      </c>
      <c r="F47" s="313">
        <v>0</v>
      </c>
      <c r="G47" s="323">
        <v>7.0000000000000007E-2</v>
      </c>
      <c r="H47" s="355">
        <v>7.0000000000000007E-2</v>
      </c>
      <c r="I47" s="324">
        <v>0</v>
      </c>
      <c r="J47" s="324">
        <v>0</v>
      </c>
      <c r="K47" s="324">
        <v>0</v>
      </c>
      <c r="L47" s="324">
        <v>0</v>
      </c>
      <c r="M47" s="327" t="s">
        <v>360</v>
      </c>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v>0</v>
      </c>
      <c r="AR47" s="326"/>
      <c r="AS47" s="326"/>
      <c r="AT47" s="327" t="s">
        <v>248</v>
      </c>
      <c r="AU47" s="458" t="s">
        <v>618</v>
      </c>
      <c r="AV47" s="532"/>
      <c r="AW47" s="455"/>
      <c r="AX47" s="455"/>
      <c r="AY47" s="458" t="s">
        <v>294</v>
      </c>
      <c r="AZ47" s="458" t="s">
        <v>36</v>
      </c>
      <c r="BA47" s="353"/>
      <c r="BB47" s="304" t="s">
        <v>233</v>
      </c>
      <c r="BD47" s="304" t="s">
        <v>360</v>
      </c>
      <c r="BH47" s="315" t="s">
        <v>785</v>
      </c>
      <c r="BI47" s="354" t="s">
        <v>804</v>
      </c>
    </row>
    <row r="48" spans="1:61" ht="31.2">
      <c r="A48" s="310"/>
      <c r="B48" s="458">
        <v>32</v>
      </c>
      <c r="C48" s="455" t="s">
        <v>114</v>
      </c>
      <c r="D48" s="458" t="s">
        <v>22</v>
      </c>
      <c r="E48" s="327" t="s">
        <v>59</v>
      </c>
      <c r="F48" s="313">
        <v>0</v>
      </c>
      <c r="G48" s="323">
        <v>0.22900000000000001</v>
      </c>
      <c r="H48" s="355">
        <v>0.22900000000000001</v>
      </c>
      <c r="I48" s="324">
        <v>0</v>
      </c>
      <c r="J48" s="324">
        <v>0</v>
      </c>
      <c r="K48" s="324">
        <v>0</v>
      </c>
      <c r="L48" s="324">
        <v>0</v>
      </c>
      <c r="M48" s="327" t="s">
        <v>371</v>
      </c>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v>0</v>
      </c>
      <c r="AR48" s="326"/>
      <c r="AS48" s="326"/>
      <c r="AT48" s="327" t="s">
        <v>249</v>
      </c>
      <c r="AU48" s="458" t="s">
        <v>551</v>
      </c>
      <c r="AV48" s="532"/>
      <c r="AW48" s="455"/>
      <c r="AX48" s="455"/>
      <c r="AY48" s="458" t="s">
        <v>294</v>
      </c>
      <c r="AZ48" s="458" t="s">
        <v>36</v>
      </c>
      <c r="BA48" s="353"/>
      <c r="BB48" s="304" t="s">
        <v>233</v>
      </c>
      <c r="BD48" s="304" t="s">
        <v>371</v>
      </c>
      <c r="BH48" s="315" t="s">
        <v>294</v>
      </c>
    </row>
    <row r="49" spans="1:61" ht="41.4">
      <c r="A49" s="310"/>
      <c r="B49" s="458">
        <v>33</v>
      </c>
      <c r="C49" s="455" t="s">
        <v>115</v>
      </c>
      <c r="D49" s="458" t="s">
        <v>22</v>
      </c>
      <c r="E49" s="327" t="s">
        <v>59</v>
      </c>
      <c r="F49" s="313">
        <v>0</v>
      </c>
      <c r="G49" s="323">
        <v>0.19</v>
      </c>
      <c r="H49" s="355">
        <v>0.19</v>
      </c>
      <c r="I49" s="324">
        <v>0</v>
      </c>
      <c r="J49" s="324">
        <v>0</v>
      </c>
      <c r="K49" s="324">
        <v>0</v>
      </c>
      <c r="L49" s="324">
        <v>0</v>
      </c>
      <c r="M49" s="327" t="s">
        <v>372</v>
      </c>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v>0</v>
      </c>
      <c r="AR49" s="326"/>
      <c r="AS49" s="326"/>
      <c r="AT49" s="327" t="s">
        <v>250</v>
      </c>
      <c r="AU49" s="458" t="s">
        <v>552</v>
      </c>
      <c r="AV49" s="532"/>
      <c r="AW49" s="455"/>
      <c r="AX49" s="455"/>
      <c r="AY49" s="458" t="s">
        <v>294</v>
      </c>
      <c r="AZ49" s="458" t="s">
        <v>36</v>
      </c>
      <c r="BA49" s="353"/>
      <c r="BB49" s="304" t="s">
        <v>233</v>
      </c>
      <c r="BD49" s="304" t="s">
        <v>372</v>
      </c>
      <c r="BH49" s="315" t="s">
        <v>785</v>
      </c>
      <c r="BI49" s="354" t="s">
        <v>804</v>
      </c>
    </row>
    <row r="50" spans="1:61" ht="41.4">
      <c r="A50" s="310"/>
      <c r="B50" s="458">
        <v>34</v>
      </c>
      <c r="C50" s="455" t="s">
        <v>251</v>
      </c>
      <c r="D50" s="458" t="s">
        <v>22</v>
      </c>
      <c r="E50" s="327" t="s">
        <v>59</v>
      </c>
      <c r="F50" s="313">
        <v>0</v>
      </c>
      <c r="G50" s="323">
        <v>0.129</v>
      </c>
      <c r="H50" s="355">
        <v>0.129</v>
      </c>
      <c r="I50" s="324">
        <v>0</v>
      </c>
      <c r="J50" s="324">
        <v>0</v>
      </c>
      <c r="K50" s="324">
        <v>0</v>
      </c>
      <c r="L50" s="324">
        <v>0</v>
      </c>
      <c r="M50" s="327" t="s">
        <v>364</v>
      </c>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v>0</v>
      </c>
      <c r="AR50" s="326"/>
      <c r="AS50" s="326"/>
      <c r="AT50" s="327" t="s">
        <v>252</v>
      </c>
      <c r="AU50" s="458" t="s">
        <v>553</v>
      </c>
      <c r="AV50" s="532"/>
      <c r="AW50" s="455"/>
      <c r="AX50" s="455"/>
      <c r="AY50" s="458" t="s">
        <v>294</v>
      </c>
      <c r="AZ50" s="458" t="s">
        <v>36</v>
      </c>
      <c r="BA50" s="353"/>
      <c r="BB50" s="304" t="s">
        <v>233</v>
      </c>
      <c r="BD50" s="304" t="s">
        <v>364</v>
      </c>
      <c r="BH50" s="315" t="s">
        <v>785</v>
      </c>
      <c r="BI50" s="354" t="s">
        <v>804</v>
      </c>
    </row>
    <row r="51" spans="1:61" ht="41.4">
      <c r="A51" s="310"/>
      <c r="B51" s="458">
        <v>35</v>
      </c>
      <c r="C51" s="455" t="s">
        <v>116</v>
      </c>
      <c r="D51" s="458" t="s">
        <v>22</v>
      </c>
      <c r="E51" s="327" t="s">
        <v>59</v>
      </c>
      <c r="F51" s="313">
        <v>0</v>
      </c>
      <c r="G51" s="323">
        <v>0.27</v>
      </c>
      <c r="H51" s="355">
        <v>0.27</v>
      </c>
      <c r="I51" s="324">
        <v>0</v>
      </c>
      <c r="J51" s="324">
        <v>0</v>
      </c>
      <c r="K51" s="324">
        <v>0</v>
      </c>
      <c r="L51" s="324">
        <v>0</v>
      </c>
      <c r="M51" s="327" t="s">
        <v>373</v>
      </c>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v>0</v>
      </c>
      <c r="AR51" s="326"/>
      <c r="AS51" s="326"/>
      <c r="AT51" s="327" t="s">
        <v>253</v>
      </c>
      <c r="AU51" s="458" t="s">
        <v>554</v>
      </c>
      <c r="AV51" s="532"/>
      <c r="AW51" s="455"/>
      <c r="AX51" s="455"/>
      <c r="AY51" s="458" t="s">
        <v>294</v>
      </c>
      <c r="AZ51" s="458" t="s">
        <v>36</v>
      </c>
      <c r="BA51" s="353"/>
      <c r="BB51" s="304" t="s">
        <v>233</v>
      </c>
      <c r="BD51" s="304" t="s">
        <v>373</v>
      </c>
      <c r="BH51" s="315" t="s">
        <v>785</v>
      </c>
      <c r="BI51" s="354" t="s">
        <v>804</v>
      </c>
    </row>
    <row r="52" spans="1:61" ht="15.6">
      <c r="A52" s="310"/>
      <c r="B52" s="458">
        <v>36</v>
      </c>
      <c r="C52" s="455" t="s">
        <v>117</v>
      </c>
      <c r="D52" s="458" t="s">
        <v>22</v>
      </c>
      <c r="E52" s="327" t="s">
        <v>59</v>
      </c>
      <c r="F52" s="313">
        <v>0</v>
      </c>
      <c r="G52" s="323">
        <v>0.57999999999999996</v>
      </c>
      <c r="H52" s="355">
        <v>0.57999999999999996</v>
      </c>
      <c r="I52" s="324">
        <v>0</v>
      </c>
      <c r="J52" s="324">
        <v>0</v>
      </c>
      <c r="K52" s="324">
        <v>0</v>
      </c>
      <c r="L52" s="324">
        <v>0</v>
      </c>
      <c r="M52" s="327" t="s">
        <v>374</v>
      </c>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v>0</v>
      </c>
      <c r="AR52" s="326"/>
      <c r="AS52" s="326"/>
      <c r="AT52" s="327" t="s">
        <v>254</v>
      </c>
      <c r="AU52" s="458" t="s">
        <v>555</v>
      </c>
      <c r="AV52" s="532"/>
      <c r="AW52" s="455"/>
      <c r="AX52" s="455"/>
      <c r="AY52" s="458" t="s">
        <v>294</v>
      </c>
      <c r="AZ52" s="458" t="s">
        <v>36</v>
      </c>
      <c r="BA52" s="353"/>
      <c r="BB52" s="304" t="s">
        <v>233</v>
      </c>
      <c r="BD52" s="304" t="s">
        <v>374</v>
      </c>
      <c r="BH52" s="315" t="s">
        <v>294</v>
      </c>
    </row>
    <row r="53" spans="1:61" ht="41.4">
      <c r="A53" s="310"/>
      <c r="B53" s="458">
        <v>37</v>
      </c>
      <c r="C53" s="455" t="s">
        <v>118</v>
      </c>
      <c r="D53" s="458" t="s">
        <v>22</v>
      </c>
      <c r="E53" s="327" t="s">
        <v>59</v>
      </c>
      <c r="F53" s="313">
        <v>0</v>
      </c>
      <c r="G53" s="323">
        <v>0.3</v>
      </c>
      <c r="H53" s="355">
        <v>0.3</v>
      </c>
      <c r="I53" s="324">
        <v>0</v>
      </c>
      <c r="J53" s="324">
        <v>0</v>
      </c>
      <c r="K53" s="324">
        <v>0</v>
      </c>
      <c r="L53" s="324">
        <v>0</v>
      </c>
      <c r="M53" s="327" t="s">
        <v>375</v>
      </c>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v>0</v>
      </c>
      <c r="AR53" s="326"/>
      <c r="AS53" s="326"/>
      <c r="AT53" s="327" t="s">
        <v>255</v>
      </c>
      <c r="AU53" s="458" t="s">
        <v>551</v>
      </c>
      <c r="AV53" s="532"/>
      <c r="AW53" s="455"/>
      <c r="AX53" s="455"/>
      <c r="AY53" s="458" t="s">
        <v>294</v>
      </c>
      <c r="AZ53" s="458" t="s">
        <v>36</v>
      </c>
      <c r="BA53" s="353"/>
      <c r="BB53" s="304" t="s">
        <v>233</v>
      </c>
      <c r="BD53" s="304" t="s">
        <v>375</v>
      </c>
      <c r="BH53" s="315" t="s">
        <v>785</v>
      </c>
      <c r="BI53" s="354" t="s">
        <v>804</v>
      </c>
    </row>
    <row r="54" spans="1:61" ht="41.4">
      <c r="A54" s="310"/>
      <c r="B54" s="458">
        <v>38</v>
      </c>
      <c r="C54" s="455" t="s">
        <v>119</v>
      </c>
      <c r="D54" s="458" t="s">
        <v>22</v>
      </c>
      <c r="E54" s="327" t="s">
        <v>59</v>
      </c>
      <c r="F54" s="313">
        <v>0</v>
      </c>
      <c r="G54" s="323">
        <v>2.16</v>
      </c>
      <c r="H54" s="355">
        <v>2.16</v>
      </c>
      <c r="I54" s="324">
        <v>0</v>
      </c>
      <c r="J54" s="324">
        <v>0</v>
      </c>
      <c r="K54" s="324">
        <v>0</v>
      </c>
      <c r="L54" s="324">
        <v>0</v>
      </c>
      <c r="M54" s="327" t="s">
        <v>376</v>
      </c>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v>0</v>
      </c>
      <c r="AR54" s="326"/>
      <c r="AS54" s="326"/>
      <c r="AT54" s="327" t="s">
        <v>256</v>
      </c>
      <c r="AU54" s="458" t="s">
        <v>556</v>
      </c>
      <c r="AV54" s="532"/>
      <c r="AW54" s="455"/>
      <c r="AX54" s="455"/>
      <c r="AY54" s="458" t="s">
        <v>294</v>
      </c>
      <c r="AZ54" s="458" t="s">
        <v>36</v>
      </c>
      <c r="BA54" s="353"/>
      <c r="BB54" s="304" t="s">
        <v>233</v>
      </c>
      <c r="BD54" s="304" t="s">
        <v>376</v>
      </c>
      <c r="BH54" s="315" t="s">
        <v>785</v>
      </c>
      <c r="BI54" s="354" t="s">
        <v>804</v>
      </c>
    </row>
    <row r="55" spans="1:61" ht="41.4">
      <c r="A55" s="310"/>
      <c r="B55" s="458">
        <v>39</v>
      </c>
      <c r="C55" s="455" t="s">
        <v>120</v>
      </c>
      <c r="D55" s="458" t="s">
        <v>22</v>
      </c>
      <c r="E55" s="327" t="s">
        <v>59</v>
      </c>
      <c r="F55" s="313">
        <v>0</v>
      </c>
      <c r="G55" s="323">
        <v>0.44</v>
      </c>
      <c r="H55" s="341">
        <v>0.44</v>
      </c>
      <c r="I55" s="324">
        <v>0</v>
      </c>
      <c r="J55" s="324">
        <v>0</v>
      </c>
      <c r="K55" s="324">
        <v>0</v>
      </c>
      <c r="L55" s="324">
        <v>0</v>
      </c>
      <c r="M55" s="327" t="s">
        <v>377</v>
      </c>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v>0</v>
      </c>
      <c r="AR55" s="326"/>
      <c r="AS55" s="326"/>
      <c r="AT55" s="352" t="s">
        <v>257</v>
      </c>
      <c r="AU55" s="458" t="s">
        <v>607</v>
      </c>
      <c r="AV55" s="532"/>
      <c r="AW55" s="455"/>
      <c r="AX55" s="455"/>
      <c r="AY55" s="458" t="s">
        <v>294</v>
      </c>
      <c r="AZ55" s="458" t="s">
        <v>36</v>
      </c>
      <c r="BA55" s="353"/>
      <c r="BB55" s="304" t="s">
        <v>233</v>
      </c>
      <c r="BD55" s="304" t="s">
        <v>377</v>
      </c>
      <c r="BH55" s="315" t="s">
        <v>785</v>
      </c>
      <c r="BI55" s="354" t="s">
        <v>804</v>
      </c>
    </row>
    <row r="56" spans="1:61" ht="41.4">
      <c r="A56" s="310"/>
      <c r="B56" s="458">
        <v>40</v>
      </c>
      <c r="C56" s="455" t="s">
        <v>121</v>
      </c>
      <c r="D56" s="458" t="s">
        <v>22</v>
      </c>
      <c r="E56" s="327" t="s">
        <v>59</v>
      </c>
      <c r="F56" s="313">
        <v>0</v>
      </c>
      <c r="G56" s="323">
        <v>0.16</v>
      </c>
      <c r="H56" s="341">
        <v>0.16</v>
      </c>
      <c r="I56" s="324">
        <v>0</v>
      </c>
      <c r="J56" s="324">
        <v>0</v>
      </c>
      <c r="K56" s="324">
        <v>0</v>
      </c>
      <c r="L56" s="324">
        <v>0</v>
      </c>
      <c r="M56" s="327" t="s">
        <v>358</v>
      </c>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v>0</v>
      </c>
      <c r="AR56" s="326"/>
      <c r="AS56" s="326"/>
      <c r="AT56" s="352" t="s">
        <v>258</v>
      </c>
      <c r="AU56" s="458" t="s">
        <v>608</v>
      </c>
      <c r="AV56" s="532"/>
      <c r="AW56" s="455"/>
      <c r="AX56" s="455"/>
      <c r="AY56" s="458" t="s">
        <v>294</v>
      </c>
      <c r="AZ56" s="458" t="s">
        <v>36</v>
      </c>
      <c r="BA56" s="353"/>
      <c r="BB56" s="304" t="s">
        <v>233</v>
      </c>
      <c r="BD56" s="304" t="s">
        <v>358</v>
      </c>
      <c r="BH56" s="315" t="s">
        <v>785</v>
      </c>
      <c r="BI56" s="354" t="s">
        <v>804</v>
      </c>
    </row>
    <row r="57" spans="1:61" ht="41.4">
      <c r="A57" s="310"/>
      <c r="B57" s="458">
        <v>41</v>
      </c>
      <c r="C57" s="455" t="s">
        <v>122</v>
      </c>
      <c r="D57" s="458" t="s">
        <v>22</v>
      </c>
      <c r="E57" s="327" t="s">
        <v>59</v>
      </c>
      <c r="F57" s="313">
        <v>0</v>
      </c>
      <c r="G57" s="323">
        <v>0.19</v>
      </c>
      <c r="H57" s="341">
        <v>0.19</v>
      </c>
      <c r="I57" s="324">
        <v>0</v>
      </c>
      <c r="J57" s="324">
        <v>0</v>
      </c>
      <c r="K57" s="324">
        <v>0</v>
      </c>
      <c r="L57" s="324">
        <v>0</v>
      </c>
      <c r="M57" s="327" t="s">
        <v>372</v>
      </c>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v>0</v>
      </c>
      <c r="AR57" s="326"/>
      <c r="AS57" s="326"/>
      <c r="AT57" s="352" t="s">
        <v>234</v>
      </c>
      <c r="AU57" s="458" t="s">
        <v>607</v>
      </c>
      <c r="AV57" s="532"/>
      <c r="AW57" s="455"/>
      <c r="AX57" s="455"/>
      <c r="AY57" s="458" t="s">
        <v>294</v>
      </c>
      <c r="AZ57" s="458" t="s">
        <v>36</v>
      </c>
      <c r="BA57" s="353"/>
      <c r="BB57" s="304" t="s">
        <v>233</v>
      </c>
      <c r="BD57" s="304" t="s">
        <v>372</v>
      </c>
      <c r="BH57" s="315" t="s">
        <v>785</v>
      </c>
      <c r="BI57" s="354" t="s">
        <v>804</v>
      </c>
    </row>
    <row r="58" spans="1:61" ht="41.4">
      <c r="A58" s="310"/>
      <c r="B58" s="458">
        <v>42</v>
      </c>
      <c r="C58" s="455" t="s">
        <v>123</v>
      </c>
      <c r="D58" s="458" t="s">
        <v>22</v>
      </c>
      <c r="E58" s="327" t="s">
        <v>59</v>
      </c>
      <c r="F58" s="313">
        <v>0</v>
      </c>
      <c r="G58" s="323">
        <v>0.41</v>
      </c>
      <c r="H58" s="341">
        <v>0.41</v>
      </c>
      <c r="I58" s="324">
        <v>0</v>
      </c>
      <c r="J58" s="324">
        <v>0</v>
      </c>
      <c r="K58" s="324">
        <v>0</v>
      </c>
      <c r="L58" s="324">
        <v>0</v>
      </c>
      <c r="M58" s="327" t="s">
        <v>378</v>
      </c>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v>0</v>
      </c>
      <c r="AR58" s="326"/>
      <c r="AS58" s="326"/>
      <c r="AT58" s="352" t="s">
        <v>257</v>
      </c>
      <c r="AU58" s="458" t="s">
        <v>607</v>
      </c>
      <c r="AV58" s="532"/>
      <c r="AW58" s="455"/>
      <c r="AX58" s="455"/>
      <c r="AY58" s="458" t="s">
        <v>294</v>
      </c>
      <c r="AZ58" s="458" t="s">
        <v>36</v>
      </c>
      <c r="BA58" s="353"/>
      <c r="BB58" s="304" t="s">
        <v>233</v>
      </c>
      <c r="BD58" s="304" t="s">
        <v>378</v>
      </c>
      <c r="BH58" s="315" t="s">
        <v>785</v>
      </c>
      <c r="BI58" s="354" t="s">
        <v>804</v>
      </c>
    </row>
    <row r="59" spans="1:61" ht="31.2">
      <c r="A59" s="310"/>
      <c r="B59" s="458">
        <v>43</v>
      </c>
      <c r="C59" s="455" t="s">
        <v>124</v>
      </c>
      <c r="D59" s="458" t="s">
        <v>22</v>
      </c>
      <c r="E59" s="327" t="s">
        <v>59</v>
      </c>
      <c r="F59" s="313">
        <v>0</v>
      </c>
      <c r="G59" s="323">
        <v>0.21</v>
      </c>
      <c r="H59" s="341">
        <v>0.21</v>
      </c>
      <c r="I59" s="324">
        <v>0</v>
      </c>
      <c r="J59" s="324">
        <v>0</v>
      </c>
      <c r="K59" s="324">
        <v>0</v>
      </c>
      <c r="L59" s="324">
        <v>0</v>
      </c>
      <c r="M59" s="327" t="s">
        <v>379</v>
      </c>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v>0</v>
      </c>
      <c r="AR59" s="326"/>
      <c r="AS59" s="326"/>
      <c r="AT59" s="352" t="s">
        <v>259</v>
      </c>
      <c r="AU59" s="458" t="s">
        <v>609</v>
      </c>
      <c r="AV59" s="532"/>
      <c r="AW59" s="455"/>
      <c r="AX59" s="455"/>
      <c r="AY59" s="458" t="s">
        <v>294</v>
      </c>
      <c r="AZ59" s="458" t="s">
        <v>36</v>
      </c>
      <c r="BA59" s="353"/>
      <c r="BB59" s="304" t="s">
        <v>233</v>
      </c>
      <c r="BD59" s="304" t="s">
        <v>379</v>
      </c>
      <c r="BH59" s="315" t="s">
        <v>294</v>
      </c>
    </row>
    <row r="60" spans="1:61" ht="31.2">
      <c r="A60" s="310"/>
      <c r="B60" s="458">
        <v>44</v>
      </c>
      <c r="C60" s="455" t="s">
        <v>125</v>
      </c>
      <c r="D60" s="458" t="s">
        <v>22</v>
      </c>
      <c r="E60" s="327" t="s">
        <v>59</v>
      </c>
      <c r="F60" s="313">
        <v>0</v>
      </c>
      <c r="G60" s="323">
        <v>0.3</v>
      </c>
      <c r="H60" s="341">
        <v>0.3</v>
      </c>
      <c r="I60" s="324">
        <v>0</v>
      </c>
      <c r="J60" s="324">
        <v>0</v>
      </c>
      <c r="K60" s="324">
        <v>0</v>
      </c>
      <c r="L60" s="324">
        <v>0</v>
      </c>
      <c r="M60" s="327" t="s">
        <v>375</v>
      </c>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v>0</v>
      </c>
      <c r="AR60" s="326"/>
      <c r="AS60" s="326"/>
      <c r="AT60" s="352" t="s">
        <v>260</v>
      </c>
      <c r="AU60" s="458" t="s">
        <v>542</v>
      </c>
      <c r="AV60" s="532"/>
      <c r="AW60" s="455"/>
      <c r="AX60" s="455"/>
      <c r="AY60" s="458" t="s">
        <v>294</v>
      </c>
      <c r="AZ60" s="458" t="s">
        <v>36</v>
      </c>
      <c r="BA60" s="353"/>
      <c r="BB60" s="304" t="s">
        <v>233</v>
      </c>
      <c r="BD60" s="304" t="s">
        <v>375</v>
      </c>
      <c r="BH60" s="315" t="s">
        <v>294</v>
      </c>
    </row>
    <row r="61" spans="1:61" ht="41.4">
      <c r="A61" s="310"/>
      <c r="B61" s="458">
        <v>45</v>
      </c>
      <c r="C61" s="455" t="s">
        <v>126</v>
      </c>
      <c r="D61" s="458" t="s">
        <v>22</v>
      </c>
      <c r="E61" s="327" t="s">
        <v>59</v>
      </c>
      <c r="F61" s="313">
        <v>0</v>
      </c>
      <c r="G61" s="323">
        <v>7.0000000000000007E-2</v>
      </c>
      <c r="H61" s="329">
        <v>7.0000000000000007E-2</v>
      </c>
      <c r="I61" s="324">
        <v>0</v>
      </c>
      <c r="J61" s="324">
        <v>0</v>
      </c>
      <c r="K61" s="324">
        <v>0</v>
      </c>
      <c r="L61" s="324">
        <v>0</v>
      </c>
      <c r="M61" s="327" t="s">
        <v>360</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v>0</v>
      </c>
      <c r="AR61" s="326"/>
      <c r="AS61" s="326"/>
      <c r="AT61" s="458" t="s">
        <v>261</v>
      </c>
      <c r="AU61" s="458" t="s">
        <v>557</v>
      </c>
      <c r="AV61" s="532"/>
      <c r="AW61" s="455"/>
      <c r="AX61" s="455"/>
      <c r="AY61" s="458" t="s">
        <v>294</v>
      </c>
      <c r="AZ61" s="458" t="s">
        <v>36</v>
      </c>
      <c r="BA61" s="353"/>
      <c r="BB61" s="304" t="s">
        <v>233</v>
      </c>
      <c r="BD61" s="304" t="s">
        <v>360</v>
      </c>
      <c r="BH61" s="315" t="s">
        <v>785</v>
      </c>
      <c r="BI61" s="354" t="s">
        <v>804</v>
      </c>
    </row>
    <row r="62" spans="1:61" ht="41.4">
      <c r="A62" s="310"/>
      <c r="B62" s="458">
        <v>46</v>
      </c>
      <c r="C62" s="348" t="s">
        <v>127</v>
      </c>
      <c r="D62" s="458" t="s">
        <v>22</v>
      </c>
      <c r="E62" s="327" t="s">
        <v>59</v>
      </c>
      <c r="F62" s="313">
        <v>0</v>
      </c>
      <c r="G62" s="323">
        <v>0.08</v>
      </c>
      <c r="H62" s="329">
        <v>0.08</v>
      </c>
      <c r="I62" s="324">
        <v>0</v>
      </c>
      <c r="J62" s="324">
        <v>0</v>
      </c>
      <c r="K62" s="324">
        <v>0</v>
      </c>
      <c r="L62" s="324">
        <v>0</v>
      </c>
      <c r="M62" s="327" t="s">
        <v>380</v>
      </c>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v>0</v>
      </c>
      <c r="AR62" s="326"/>
      <c r="AS62" s="326"/>
      <c r="AT62" s="458" t="s">
        <v>262</v>
      </c>
      <c r="AU62" s="458" t="s">
        <v>558</v>
      </c>
      <c r="AV62" s="532"/>
      <c r="AW62" s="455"/>
      <c r="AX62" s="455"/>
      <c r="AY62" s="458" t="s">
        <v>294</v>
      </c>
      <c r="AZ62" s="458" t="s">
        <v>36</v>
      </c>
      <c r="BA62" s="353"/>
      <c r="BB62" s="304" t="s">
        <v>233</v>
      </c>
      <c r="BD62" s="304" t="s">
        <v>380</v>
      </c>
      <c r="BH62" s="315" t="s">
        <v>785</v>
      </c>
      <c r="BI62" s="354" t="s">
        <v>804</v>
      </c>
    </row>
    <row r="63" spans="1:61" ht="31.2">
      <c r="A63" s="310"/>
      <c r="B63" s="458">
        <v>47</v>
      </c>
      <c r="C63" s="348" t="s">
        <v>128</v>
      </c>
      <c r="D63" s="458" t="s">
        <v>22</v>
      </c>
      <c r="E63" s="327" t="s">
        <v>59</v>
      </c>
      <c r="F63" s="313">
        <v>0</v>
      </c>
      <c r="G63" s="323">
        <v>0.06</v>
      </c>
      <c r="H63" s="329">
        <v>0.06</v>
      </c>
      <c r="I63" s="324">
        <v>0</v>
      </c>
      <c r="J63" s="324">
        <v>0</v>
      </c>
      <c r="K63" s="324">
        <v>0</v>
      </c>
      <c r="L63" s="324">
        <v>0</v>
      </c>
      <c r="M63" s="327" t="s">
        <v>361</v>
      </c>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v>0</v>
      </c>
      <c r="AR63" s="326"/>
      <c r="AS63" s="326"/>
      <c r="AT63" s="458" t="s">
        <v>263</v>
      </c>
      <c r="AU63" s="458" t="s">
        <v>559</v>
      </c>
      <c r="AV63" s="532"/>
      <c r="AW63" s="455"/>
      <c r="AX63" s="455"/>
      <c r="AY63" s="458" t="s">
        <v>294</v>
      </c>
      <c r="AZ63" s="458" t="s">
        <v>36</v>
      </c>
      <c r="BA63" s="353"/>
      <c r="BB63" s="304" t="s">
        <v>233</v>
      </c>
      <c r="BD63" s="304" t="s">
        <v>361</v>
      </c>
      <c r="BH63" s="315" t="s">
        <v>294</v>
      </c>
    </row>
    <row r="64" spans="1:61" ht="31.2">
      <c r="A64" s="310"/>
      <c r="B64" s="458">
        <v>48</v>
      </c>
      <c r="C64" s="348" t="s">
        <v>129</v>
      </c>
      <c r="D64" s="458" t="s">
        <v>22</v>
      </c>
      <c r="E64" s="327" t="s">
        <v>59</v>
      </c>
      <c r="F64" s="313">
        <v>0</v>
      </c>
      <c r="G64" s="323">
        <v>0.03</v>
      </c>
      <c r="H64" s="329">
        <v>0.03</v>
      </c>
      <c r="I64" s="324">
        <v>0</v>
      </c>
      <c r="J64" s="324">
        <v>0</v>
      </c>
      <c r="K64" s="324">
        <v>0</v>
      </c>
      <c r="L64" s="324">
        <v>0</v>
      </c>
      <c r="M64" s="327" t="s">
        <v>381</v>
      </c>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v>0</v>
      </c>
      <c r="AR64" s="326"/>
      <c r="AS64" s="326"/>
      <c r="AT64" s="458" t="s">
        <v>264</v>
      </c>
      <c r="AU64" s="458" t="s">
        <v>560</v>
      </c>
      <c r="AV64" s="532"/>
      <c r="AW64" s="455"/>
      <c r="AX64" s="455"/>
      <c r="AY64" s="458" t="s">
        <v>294</v>
      </c>
      <c r="AZ64" s="458" t="s">
        <v>36</v>
      </c>
      <c r="BA64" s="353"/>
      <c r="BB64" s="304" t="s">
        <v>233</v>
      </c>
      <c r="BD64" s="304" t="s">
        <v>381</v>
      </c>
      <c r="BH64" s="315" t="s">
        <v>294</v>
      </c>
    </row>
    <row r="65" spans="1:61" ht="41.4">
      <c r="A65" s="310"/>
      <c r="B65" s="458">
        <v>49</v>
      </c>
      <c r="C65" s="348" t="s">
        <v>130</v>
      </c>
      <c r="D65" s="458" t="s">
        <v>22</v>
      </c>
      <c r="E65" s="327" t="s">
        <v>59</v>
      </c>
      <c r="F65" s="313">
        <v>0</v>
      </c>
      <c r="G65" s="323">
        <v>0.05</v>
      </c>
      <c r="H65" s="329">
        <v>0.05</v>
      </c>
      <c r="I65" s="324">
        <v>0</v>
      </c>
      <c r="J65" s="324">
        <v>0</v>
      </c>
      <c r="K65" s="324">
        <v>0</v>
      </c>
      <c r="L65" s="324">
        <v>0</v>
      </c>
      <c r="M65" s="327" t="s">
        <v>382</v>
      </c>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v>0</v>
      </c>
      <c r="AR65" s="326"/>
      <c r="AS65" s="326"/>
      <c r="AT65" s="458" t="s">
        <v>265</v>
      </c>
      <c r="AU65" s="458" t="s">
        <v>561</v>
      </c>
      <c r="AV65" s="532"/>
      <c r="AW65" s="455"/>
      <c r="AX65" s="455"/>
      <c r="AY65" s="458" t="s">
        <v>294</v>
      </c>
      <c r="AZ65" s="458" t="s">
        <v>36</v>
      </c>
      <c r="BA65" s="353"/>
      <c r="BB65" s="304" t="s">
        <v>233</v>
      </c>
      <c r="BD65" s="304" t="s">
        <v>382</v>
      </c>
      <c r="BH65" s="315" t="s">
        <v>785</v>
      </c>
      <c r="BI65" s="354" t="s">
        <v>804</v>
      </c>
    </row>
    <row r="66" spans="1:61" ht="31.2">
      <c r="A66" s="310"/>
      <c r="B66" s="458">
        <v>50</v>
      </c>
      <c r="C66" s="348" t="s">
        <v>131</v>
      </c>
      <c r="D66" s="458" t="s">
        <v>22</v>
      </c>
      <c r="E66" s="327" t="s">
        <v>59</v>
      </c>
      <c r="F66" s="313">
        <v>0</v>
      </c>
      <c r="G66" s="323">
        <v>0.16</v>
      </c>
      <c r="H66" s="329">
        <v>0.16</v>
      </c>
      <c r="I66" s="324">
        <v>0</v>
      </c>
      <c r="J66" s="324">
        <v>0</v>
      </c>
      <c r="K66" s="324">
        <v>0</v>
      </c>
      <c r="L66" s="324">
        <v>0</v>
      </c>
      <c r="M66" s="327" t="s">
        <v>358</v>
      </c>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v>0</v>
      </c>
      <c r="AR66" s="326"/>
      <c r="AS66" s="326"/>
      <c r="AT66" s="458" t="s">
        <v>266</v>
      </c>
      <c r="AU66" s="458" t="s">
        <v>562</v>
      </c>
      <c r="AV66" s="532"/>
      <c r="AW66" s="455"/>
      <c r="AX66" s="455"/>
      <c r="AY66" s="458" t="s">
        <v>294</v>
      </c>
      <c r="AZ66" s="458" t="s">
        <v>36</v>
      </c>
      <c r="BA66" s="353"/>
      <c r="BB66" s="304" t="s">
        <v>233</v>
      </c>
      <c r="BD66" s="304" t="s">
        <v>358</v>
      </c>
      <c r="BH66" s="315" t="s">
        <v>294</v>
      </c>
    </row>
    <row r="67" spans="1:61" ht="41.4">
      <c r="A67" s="310"/>
      <c r="B67" s="458">
        <v>51</v>
      </c>
      <c r="C67" s="455" t="s">
        <v>132</v>
      </c>
      <c r="D67" s="458" t="s">
        <v>22</v>
      </c>
      <c r="E67" s="327" t="s">
        <v>59</v>
      </c>
      <c r="F67" s="313">
        <v>0</v>
      </c>
      <c r="G67" s="323">
        <v>0.25</v>
      </c>
      <c r="H67" s="329">
        <v>0.25</v>
      </c>
      <c r="I67" s="324">
        <v>0</v>
      </c>
      <c r="J67" s="324">
        <v>0</v>
      </c>
      <c r="K67" s="324">
        <v>0</v>
      </c>
      <c r="L67" s="324">
        <v>0</v>
      </c>
      <c r="M67" s="327" t="s">
        <v>383</v>
      </c>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v>0</v>
      </c>
      <c r="AR67" s="326"/>
      <c r="AS67" s="326"/>
      <c r="AT67" s="458" t="s">
        <v>267</v>
      </c>
      <c r="AU67" s="458" t="s">
        <v>563</v>
      </c>
      <c r="AV67" s="532"/>
      <c r="AW67" s="455"/>
      <c r="AX67" s="455"/>
      <c r="AY67" s="458" t="s">
        <v>294</v>
      </c>
      <c r="AZ67" s="458" t="s">
        <v>36</v>
      </c>
      <c r="BA67" s="353"/>
      <c r="BB67" s="304" t="s">
        <v>233</v>
      </c>
      <c r="BD67" s="304" t="s">
        <v>383</v>
      </c>
      <c r="BH67" s="315" t="s">
        <v>785</v>
      </c>
      <c r="BI67" s="354" t="s">
        <v>804</v>
      </c>
    </row>
    <row r="68" spans="1:61" ht="41.4">
      <c r="A68" s="310"/>
      <c r="B68" s="458">
        <v>52</v>
      </c>
      <c r="C68" s="348" t="s">
        <v>133</v>
      </c>
      <c r="D68" s="458" t="s">
        <v>22</v>
      </c>
      <c r="E68" s="327" t="s">
        <v>59</v>
      </c>
      <c r="F68" s="313">
        <v>0</v>
      </c>
      <c r="G68" s="323">
        <v>0.1</v>
      </c>
      <c r="H68" s="329">
        <v>0.1</v>
      </c>
      <c r="I68" s="324">
        <v>0</v>
      </c>
      <c r="J68" s="324">
        <v>0</v>
      </c>
      <c r="K68" s="324">
        <v>0</v>
      </c>
      <c r="L68" s="324">
        <v>0</v>
      </c>
      <c r="M68" s="327" t="s">
        <v>384</v>
      </c>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v>0</v>
      </c>
      <c r="AR68" s="326"/>
      <c r="AS68" s="326"/>
      <c r="AT68" s="458" t="s">
        <v>268</v>
      </c>
      <c r="AU68" s="458" t="s">
        <v>564</v>
      </c>
      <c r="AV68" s="532"/>
      <c r="AW68" s="455"/>
      <c r="AX68" s="455"/>
      <c r="AY68" s="458" t="s">
        <v>294</v>
      </c>
      <c r="AZ68" s="458" t="s">
        <v>36</v>
      </c>
      <c r="BA68" s="353"/>
      <c r="BB68" s="304" t="s">
        <v>233</v>
      </c>
      <c r="BD68" s="304" t="s">
        <v>384</v>
      </c>
      <c r="BH68" s="315" t="s">
        <v>785</v>
      </c>
      <c r="BI68" s="354" t="s">
        <v>804</v>
      </c>
    </row>
    <row r="69" spans="1:61" ht="41.4">
      <c r="A69" s="310"/>
      <c r="B69" s="458">
        <v>53</v>
      </c>
      <c r="C69" s="348" t="s">
        <v>134</v>
      </c>
      <c r="D69" s="458" t="s">
        <v>22</v>
      </c>
      <c r="E69" s="327" t="s">
        <v>59</v>
      </c>
      <c r="F69" s="313">
        <v>0</v>
      </c>
      <c r="G69" s="323">
        <v>0.28000000000000003</v>
      </c>
      <c r="H69" s="329">
        <v>0.28000000000000003</v>
      </c>
      <c r="I69" s="324">
        <v>0</v>
      </c>
      <c r="J69" s="324">
        <v>0</v>
      </c>
      <c r="K69" s="324">
        <v>0</v>
      </c>
      <c r="L69" s="324">
        <v>0</v>
      </c>
      <c r="M69" s="327" t="s">
        <v>363</v>
      </c>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v>0</v>
      </c>
      <c r="AR69" s="326"/>
      <c r="AS69" s="326"/>
      <c r="AT69" s="458" t="s">
        <v>269</v>
      </c>
      <c r="AU69" s="458" t="s">
        <v>565</v>
      </c>
      <c r="AV69" s="532" t="s">
        <v>1882</v>
      </c>
      <c r="AW69" s="455"/>
      <c r="AX69" s="455"/>
      <c r="AY69" s="458" t="s">
        <v>294</v>
      </c>
      <c r="AZ69" s="458" t="s">
        <v>36</v>
      </c>
      <c r="BA69" s="353"/>
      <c r="BB69" s="304" t="s">
        <v>233</v>
      </c>
      <c r="BD69" s="304" t="s">
        <v>363</v>
      </c>
      <c r="BH69" s="315" t="s">
        <v>785</v>
      </c>
      <c r="BI69" s="354" t="s">
        <v>804</v>
      </c>
    </row>
    <row r="70" spans="1:61" ht="41.4">
      <c r="A70" s="310"/>
      <c r="B70" s="458">
        <v>54</v>
      </c>
      <c r="C70" s="348" t="s">
        <v>135</v>
      </c>
      <c r="D70" s="458" t="s">
        <v>22</v>
      </c>
      <c r="E70" s="327" t="s">
        <v>59</v>
      </c>
      <c r="F70" s="313">
        <v>0</v>
      </c>
      <c r="G70" s="323">
        <v>0.52</v>
      </c>
      <c r="H70" s="329">
        <v>0.52</v>
      </c>
      <c r="I70" s="324">
        <v>0</v>
      </c>
      <c r="J70" s="324">
        <v>0</v>
      </c>
      <c r="K70" s="324">
        <v>0</v>
      </c>
      <c r="L70" s="324">
        <v>0</v>
      </c>
      <c r="M70" s="327" t="s">
        <v>385</v>
      </c>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v>0</v>
      </c>
      <c r="AR70" s="326"/>
      <c r="AS70" s="326"/>
      <c r="AT70" s="458" t="s">
        <v>270</v>
      </c>
      <c r="AU70" s="458" t="s">
        <v>566</v>
      </c>
      <c r="AV70" s="532"/>
      <c r="AW70" s="455"/>
      <c r="AX70" s="455"/>
      <c r="AY70" s="458" t="s">
        <v>294</v>
      </c>
      <c r="AZ70" s="458" t="s">
        <v>36</v>
      </c>
      <c r="BA70" s="353"/>
      <c r="BB70" s="304" t="s">
        <v>233</v>
      </c>
      <c r="BD70" s="304" t="s">
        <v>385</v>
      </c>
      <c r="BH70" s="315" t="s">
        <v>785</v>
      </c>
      <c r="BI70" s="354" t="s">
        <v>804</v>
      </c>
    </row>
    <row r="71" spans="1:61" ht="31.2">
      <c r="A71" s="310"/>
      <c r="B71" s="458">
        <v>55</v>
      </c>
      <c r="C71" s="455" t="s">
        <v>136</v>
      </c>
      <c r="D71" s="458" t="s">
        <v>22</v>
      </c>
      <c r="E71" s="327" t="s">
        <v>59</v>
      </c>
      <c r="F71" s="313">
        <v>0</v>
      </c>
      <c r="G71" s="323">
        <v>0.86</v>
      </c>
      <c r="H71" s="329">
        <v>0.86</v>
      </c>
      <c r="I71" s="324">
        <v>0</v>
      </c>
      <c r="J71" s="324">
        <v>0</v>
      </c>
      <c r="K71" s="324">
        <v>0</v>
      </c>
      <c r="L71" s="324">
        <v>0</v>
      </c>
      <c r="M71" s="327" t="s">
        <v>386</v>
      </c>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v>0</v>
      </c>
      <c r="AR71" s="326"/>
      <c r="AS71" s="326"/>
      <c r="AT71" s="458" t="s">
        <v>267</v>
      </c>
      <c r="AU71" s="458" t="s">
        <v>567</v>
      </c>
      <c r="AV71" s="532"/>
      <c r="AW71" s="455"/>
      <c r="AX71" s="455"/>
      <c r="AY71" s="458" t="s">
        <v>294</v>
      </c>
      <c r="AZ71" s="458" t="s">
        <v>36</v>
      </c>
      <c r="BA71" s="353"/>
      <c r="BB71" s="304" t="s">
        <v>233</v>
      </c>
      <c r="BD71" s="304" t="s">
        <v>386</v>
      </c>
      <c r="BH71" s="315" t="s">
        <v>294</v>
      </c>
    </row>
    <row r="72" spans="1:61" ht="31.2">
      <c r="A72" s="310"/>
      <c r="B72" s="458">
        <v>56</v>
      </c>
      <c r="C72" s="348" t="s">
        <v>137</v>
      </c>
      <c r="D72" s="458" t="s">
        <v>22</v>
      </c>
      <c r="E72" s="327" t="s">
        <v>59</v>
      </c>
      <c r="F72" s="313">
        <v>0</v>
      </c>
      <c r="G72" s="323">
        <v>0.78</v>
      </c>
      <c r="H72" s="329">
        <v>0.78</v>
      </c>
      <c r="I72" s="324">
        <v>0</v>
      </c>
      <c r="J72" s="324">
        <v>0</v>
      </c>
      <c r="K72" s="324">
        <v>0</v>
      </c>
      <c r="L72" s="324">
        <v>0</v>
      </c>
      <c r="M72" s="327" t="s">
        <v>387</v>
      </c>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v>0</v>
      </c>
      <c r="AR72" s="326"/>
      <c r="AS72" s="326"/>
      <c r="AT72" s="458" t="s">
        <v>268</v>
      </c>
      <c r="AU72" s="458" t="s">
        <v>568</v>
      </c>
      <c r="AV72" s="532"/>
      <c r="AW72" s="455"/>
      <c r="AX72" s="455"/>
      <c r="AY72" s="458" t="s">
        <v>294</v>
      </c>
      <c r="AZ72" s="458" t="s">
        <v>36</v>
      </c>
      <c r="BA72" s="353"/>
      <c r="BB72" s="304" t="s">
        <v>233</v>
      </c>
      <c r="BD72" s="304" t="s">
        <v>387</v>
      </c>
      <c r="BH72" s="315" t="s">
        <v>294</v>
      </c>
    </row>
    <row r="73" spans="1:61" ht="31.2">
      <c r="A73" s="310"/>
      <c r="B73" s="458">
        <v>57</v>
      </c>
      <c r="C73" s="455" t="s">
        <v>138</v>
      </c>
      <c r="D73" s="458" t="s">
        <v>22</v>
      </c>
      <c r="E73" s="327" t="s">
        <v>59</v>
      </c>
      <c r="F73" s="313">
        <v>0</v>
      </c>
      <c r="G73" s="323">
        <v>0.39</v>
      </c>
      <c r="H73" s="341">
        <v>0.39</v>
      </c>
      <c r="I73" s="324">
        <v>0</v>
      </c>
      <c r="J73" s="324">
        <v>0</v>
      </c>
      <c r="K73" s="324">
        <v>0</v>
      </c>
      <c r="L73" s="324">
        <v>0</v>
      </c>
      <c r="M73" s="327" t="s">
        <v>388</v>
      </c>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v>0</v>
      </c>
      <c r="AR73" s="326"/>
      <c r="AS73" s="326"/>
      <c r="AT73" s="352" t="s">
        <v>220</v>
      </c>
      <c r="AU73" s="458" t="s">
        <v>547</v>
      </c>
      <c r="AV73" s="532"/>
      <c r="AW73" s="455"/>
      <c r="AX73" s="455"/>
      <c r="AY73" s="458" t="s">
        <v>294</v>
      </c>
      <c r="AZ73" s="458" t="s">
        <v>36</v>
      </c>
      <c r="BA73" s="353"/>
      <c r="BB73" s="304" t="s">
        <v>233</v>
      </c>
      <c r="BD73" s="304" t="s">
        <v>388</v>
      </c>
      <c r="BH73" s="315" t="s">
        <v>294</v>
      </c>
    </row>
    <row r="74" spans="1:61" ht="41.4">
      <c r="A74" s="310"/>
      <c r="B74" s="458">
        <v>58</v>
      </c>
      <c r="C74" s="455" t="s">
        <v>271</v>
      </c>
      <c r="D74" s="458" t="s">
        <v>22</v>
      </c>
      <c r="E74" s="327" t="s">
        <v>59</v>
      </c>
      <c r="F74" s="313">
        <v>0</v>
      </c>
      <c r="G74" s="323">
        <v>0.3</v>
      </c>
      <c r="H74" s="341">
        <v>0.3</v>
      </c>
      <c r="I74" s="324">
        <v>0</v>
      </c>
      <c r="J74" s="324">
        <v>0</v>
      </c>
      <c r="K74" s="324">
        <v>0</v>
      </c>
      <c r="L74" s="324">
        <v>0</v>
      </c>
      <c r="M74" s="327" t="s">
        <v>375</v>
      </c>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v>0</v>
      </c>
      <c r="AR74" s="326"/>
      <c r="AS74" s="326"/>
      <c r="AT74" s="352" t="s">
        <v>272</v>
      </c>
      <c r="AU74" s="458" t="s">
        <v>569</v>
      </c>
      <c r="AV74" s="532"/>
      <c r="AW74" s="455"/>
      <c r="AX74" s="455"/>
      <c r="AY74" s="458" t="s">
        <v>294</v>
      </c>
      <c r="AZ74" s="458" t="s">
        <v>36</v>
      </c>
      <c r="BA74" s="353"/>
      <c r="BB74" s="304" t="s">
        <v>233</v>
      </c>
      <c r="BD74" s="304" t="s">
        <v>375</v>
      </c>
      <c r="BH74" s="315" t="s">
        <v>785</v>
      </c>
      <c r="BI74" s="354" t="s">
        <v>804</v>
      </c>
    </row>
    <row r="75" spans="1:61" ht="31.2">
      <c r="A75" s="310"/>
      <c r="B75" s="458">
        <v>59</v>
      </c>
      <c r="C75" s="455" t="s">
        <v>273</v>
      </c>
      <c r="D75" s="458" t="s">
        <v>22</v>
      </c>
      <c r="E75" s="327" t="s">
        <v>59</v>
      </c>
      <c r="F75" s="313">
        <v>0</v>
      </c>
      <c r="G75" s="323">
        <v>0.46</v>
      </c>
      <c r="H75" s="341">
        <v>0.46</v>
      </c>
      <c r="I75" s="324">
        <v>0</v>
      </c>
      <c r="J75" s="324">
        <v>0</v>
      </c>
      <c r="K75" s="324">
        <v>0</v>
      </c>
      <c r="L75" s="324">
        <v>0</v>
      </c>
      <c r="M75" s="327" t="s">
        <v>389</v>
      </c>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v>0</v>
      </c>
      <c r="AR75" s="326"/>
      <c r="AS75" s="326"/>
      <c r="AT75" s="352" t="s">
        <v>272</v>
      </c>
      <c r="AU75" s="458" t="s">
        <v>569</v>
      </c>
      <c r="AV75" s="532"/>
      <c r="AW75" s="455"/>
      <c r="AX75" s="455"/>
      <c r="AY75" s="458" t="s">
        <v>294</v>
      </c>
      <c r="AZ75" s="458" t="s">
        <v>36</v>
      </c>
      <c r="BA75" s="353"/>
      <c r="BB75" s="304" t="s">
        <v>233</v>
      </c>
      <c r="BD75" s="304" t="s">
        <v>389</v>
      </c>
      <c r="BH75" s="315" t="s">
        <v>294</v>
      </c>
    </row>
    <row r="76" spans="1:61" ht="41.4">
      <c r="A76" s="310"/>
      <c r="B76" s="458">
        <v>60</v>
      </c>
      <c r="C76" s="455" t="s">
        <v>139</v>
      </c>
      <c r="D76" s="458" t="s">
        <v>22</v>
      </c>
      <c r="E76" s="327" t="s">
        <v>59</v>
      </c>
      <c r="F76" s="313">
        <v>0</v>
      </c>
      <c r="G76" s="323">
        <v>0.03</v>
      </c>
      <c r="H76" s="355">
        <v>0.03</v>
      </c>
      <c r="I76" s="324">
        <v>0</v>
      </c>
      <c r="J76" s="324">
        <v>0</v>
      </c>
      <c r="K76" s="324">
        <v>0</v>
      </c>
      <c r="L76" s="324">
        <v>0</v>
      </c>
      <c r="M76" s="327" t="s">
        <v>381</v>
      </c>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v>0</v>
      </c>
      <c r="AR76" s="326"/>
      <c r="AS76" s="326"/>
      <c r="AT76" s="327" t="s">
        <v>274</v>
      </c>
      <c r="AU76" s="458" t="s">
        <v>541</v>
      </c>
      <c r="AV76" s="532"/>
      <c r="AW76" s="455"/>
      <c r="AX76" s="455"/>
      <c r="AY76" s="458" t="s">
        <v>294</v>
      </c>
      <c r="AZ76" s="458" t="s">
        <v>36</v>
      </c>
      <c r="BA76" s="353"/>
      <c r="BB76" s="304" t="s">
        <v>233</v>
      </c>
      <c r="BD76" s="304" t="s">
        <v>381</v>
      </c>
      <c r="BH76" s="315" t="s">
        <v>785</v>
      </c>
      <c r="BI76" s="354" t="s">
        <v>804</v>
      </c>
    </row>
    <row r="77" spans="1:61" ht="31.2">
      <c r="A77" s="310"/>
      <c r="B77" s="458">
        <v>61</v>
      </c>
      <c r="C77" s="455" t="s">
        <v>140</v>
      </c>
      <c r="D77" s="458" t="s">
        <v>22</v>
      </c>
      <c r="E77" s="327" t="s">
        <v>59</v>
      </c>
      <c r="F77" s="313">
        <v>0</v>
      </c>
      <c r="G77" s="323">
        <v>0.26500000000000001</v>
      </c>
      <c r="H77" s="355">
        <v>0.26500000000000001</v>
      </c>
      <c r="I77" s="324">
        <v>0</v>
      </c>
      <c r="J77" s="324">
        <v>0</v>
      </c>
      <c r="K77" s="324">
        <v>0</v>
      </c>
      <c r="L77" s="324">
        <v>0</v>
      </c>
      <c r="M77" s="327" t="s">
        <v>373</v>
      </c>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v>0</v>
      </c>
      <c r="AR77" s="326"/>
      <c r="AS77" s="326"/>
      <c r="AT77" s="327" t="s">
        <v>275</v>
      </c>
      <c r="AU77" s="458" t="s">
        <v>569</v>
      </c>
      <c r="AV77" s="532"/>
      <c r="AW77" s="455"/>
      <c r="AX77" s="455"/>
      <c r="AY77" s="458" t="s">
        <v>294</v>
      </c>
      <c r="AZ77" s="458" t="s">
        <v>36</v>
      </c>
      <c r="BA77" s="353"/>
      <c r="BB77" s="304" t="s">
        <v>233</v>
      </c>
      <c r="BD77" s="304" t="s">
        <v>373</v>
      </c>
      <c r="BH77" s="315" t="s">
        <v>294</v>
      </c>
    </row>
    <row r="78" spans="1:61" ht="41.4">
      <c r="A78" s="310"/>
      <c r="B78" s="458">
        <v>62</v>
      </c>
      <c r="C78" s="455" t="s">
        <v>141</v>
      </c>
      <c r="D78" s="458" t="s">
        <v>22</v>
      </c>
      <c r="E78" s="327" t="s">
        <v>59</v>
      </c>
      <c r="F78" s="313">
        <v>0</v>
      </c>
      <c r="G78" s="323">
        <v>0.02</v>
      </c>
      <c r="H78" s="355">
        <v>0.02</v>
      </c>
      <c r="I78" s="324">
        <v>0</v>
      </c>
      <c r="J78" s="324">
        <v>0</v>
      </c>
      <c r="K78" s="324">
        <v>0</v>
      </c>
      <c r="L78" s="324">
        <v>0</v>
      </c>
      <c r="M78" s="327" t="s">
        <v>368</v>
      </c>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v>0</v>
      </c>
      <c r="AR78" s="326"/>
      <c r="AS78" s="326"/>
      <c r="AT78" s="327" t="s">
        <v>276</v>
      </c>
      <c r="AU78" s="458" t="s">
        <v>591</v>
      </c>
      <c r="AV78" s="532"/>
      <c r="AW78" s="455"/>
      <c r="AX78" s="455"/>
      <c r="AY78" s="458" t="s">
        <v>294</v>
      </c>
      <c r="AZ78" s="458" t="s">
        <v>36</v>
      </c>
      <c r="BA78" s="353"/>
      <c r="BB78" s="304" t="s">
        <v>233</v>
      </c>
      <c r="BD78" s="304" t="s">
        <v>368</v>
      </c>
      <c r="BH78" s="315" t="s">
        <v>785</v>
      </c>
      <c r="BI78" s="354" t="s">
        <v>804</v>
      </c>
    </row>
    <row r="79" spans="1:61" ht="41.4">
      <c r="A79" s="310"/>
      <c r="B79" s="458">
        <v>63</v>
      </c>
      <c r="C79" s="455" t="s">
        <v>142</v>
      </c>
      <c r="D79" s="458" t="s">
        <v>22</v>
      </c>
      <c r="E79" s="327" t="s">
        <v>59</v>
      </c>
      <c r="F79" s="313">
        <v>0</v>
      </c>
      <c r="G79" s="323">
        <v>2.8000000000000001E-2</v>
      </c>
      <c r="H79" s="355">
        <v>2.8000000000000001E-2</v>
      </c>
      <c r="I79" s="324">
        <v>0</v>
      </c>
      <c r="J79" s="324">
        <v>0</v>
      </c>
      <c r="K79" s="324">
        <v>0</v>
      </c>
      <c r="L79" s="324">
        <v>0</v>
      </c>
      <c r="M79" s="327" t="s">
        <v>381</v>
      </c>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v>0</v>
      </c>
      <c r="AR79" s="326"/>
      <c r="AS79" s="326"/>
      <c r="AT79" s="327" t="s">
        <v>277</v>
      </c>
      <c r="AU79" s="458" t="s">
        <v>592</v>
      </c>
      <c r="AV79" s="532"/>
      <c r="AW79" s="455"/>
      <c r="AX79" s="455"/>
      <c r="AY79" s="458" t="s">
        <v>294</v>
      </c>
      <c r="AZ79" s="458" t="s">
        <v>36</v>
      </c>
      <c r="BA79" s="353"/>
      <c r="BB79" s="304" t="s">
        <v>233</v>
      </c>
      <c r="BD79" s="304" t="s">
        <v>381</v>
      </c>
      <c r="BH79" s="315" t="s">
        <v>785</v>
      </c>
      <c r="BI79" s="354" t="s">
        <v>804</v>
      </c>
    </row>
    <row r="80" spans="1:61" ht="46.8">
      <c r="A80" s="310"/>
      <c r="B80" s="458">
        <v>64</v>
      </c>
      <c r="C80" s="455" t="s">
        <v>278</v>
      </c>
      <c r="D80" s="458" t="s">
        <v>22</v>
      </c>
      <c r="E80" s="327" t="s">
        <v>59</v>
      </c>
      <c r="F80" s="313">
        <v>0</v>
      </c>
      <c r="G80" s="323">
        <v>0.92</v>
      </c>
      <c r="H80" s="355">
        <v>0.92</v>
      </c>
      <c r="I80" s="324">
        <v>0</v>
      </c>
      <c r="J80" s="324">
        <v>0</v>
      </c>
      <c r="K80" s="324">
        <v>0</v>
      </c>
      <c r="L80" s="324">
        <v>0</v>
      </c>
      <c r="M80" s="327" t="s">
        <v>390</v>
      </c>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v>0</v>
      </c>
      <c r="AR80" s="326"/>
      <c r="AS80" s="326"/>
      <c r="AT80" s="327" t="s">
        <v>275</v>
      </c>
      <c r="AU80" s="458" t="s">
        <v>570</v>
      </c>
      <c r="AV80" s="532"/>
      <c r="AW80" s="455"/>
      <c r="AX80" s="455"/>
      <c r="AY80" s="458" t="s">
        <v>294</v>
      </c>
      <c r="AZ80" s="458" t="s">
        <v>36</v>
      </c>
      <c r="BA80" s="353"/>
      <c r="BB80" s="304" t="s">
        <v>233</v>
      </c>
      <c r="BD80" s="304" t="s">
        <v>390</v>
      </c>
      <c r="BH80" s="315" t="s">
        <v>294</v>
      </c>
    </row>
    <row r="81" spans="1:61" ht="41.4">
      <c r="A81" s="310"/>
      <c r="B81" s="458">
        <v>65</v>
      </c>
      <c r="C81" s="455" t="s">
        <v>143</v>
      </c>
      <c r="D81" s="458" t="s">
        <v>22</v>
      </c>
      <c r="E81" s="327" t="s">
        <v>59</v>
      </c>
      <c r="F81" s="313">
        <v>0</v>
      </c>
      <c r="G81" s="323">
        <v>0.1</v>
      </c>
      <c r="H81" s="355">
        <v>0.1</v>
      </c>
      <c r="I81" s="324">
        <v>0</v>
      </c>
      <c r="J81" s="324">
        <v>0</v>
      </c>
      <c r="K81" s="324">
        <v>0</v>
      </c>
      <c r="L81" s="324">
        <v>0</v>
      </c>
      <c r="M81" s="327" t="s">
        <v>384</v>
      </c>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v>0</v>
      </c>
      <c r="AR81" s="326"/>
      <c r="AS81" s="326"/>
      <c r="AT81" s="327" t="s">
        <v>276</v>
      </c>
      <c r="AU81" s="458" t="s">
        <v>591</v>
      </c>
      <c r="AV81" s="532"/>
      <c r="AW81" s="455"/>
      <c r="AX81" s="455"/>
      <c r="AY81" s="458" t="s">
        <v>294</v>
      </c>
      <c r="AZ81" s="458" t="s">
        <v>36</v>
      </c>
      <c r="BA81" s="353"/>
      <c r="BB81" s="304" t="s">
        <v>233</v>
      </c>
      <c r="BD81" s="304" t="s">
        <v>384</v>
      </c>
      <c r="BH81" s="315" t="s">
        <v>785</v>
      </c>
      <c r="BI81" s="354" t="s">
        <v>804</v>
      </c>
    </row>
    <row r="82" spans="1:61" ht="41.4">
      <c r="A82" s="310"/>
      <c r="B82" s="458">
        <v>66</v>
      </c>
      <c r="C82" s="455" t="s">
        <v>144</v>
      </c>
      <c r="D82" s="458" t="s">
        <v>22</v>
      </c>
      <c r="E82" s="327" t="s">
        <v>59</v>
      </c>
      <c r="F82" s="313">
        <v>0</v>
      </c>
      <c r="G82" s="323">
        <v>1.1200000000000001</v>
      </c>
      <c r="H82" s="355">
        <v>1.1200000000000001</v>
      </c>
      <c r="I82" s="324">
        <v>0</v>
      </c>
      <c r="J82" s="324">
        <v>0</v>
      </c>
      <c r="K82" s="324">
        <v>0</v>
      </c>
      <c r="L82" s="324">
        <v>0</v>
      </c>
      <c r="M82" s="327" t="s">
        <v>391</v>
      </c>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v>0</v>
      </c>
      <c r="AR82" s="326"/>
      <c r="AS82" s="326"/>
      <c r="AT82" s="327" t="s">
        <v>275</v>
      </c>
      <c r="AU82" s="458" t="s">
        <v>569</v>
      </c>
      <c r="AV82" s="532"/>
      <c r="AW82" s="455"/>
      <c r="AX82" s="455"/>
      <c r="AY82" s="458" t="s">
        <v>294</v>
      </c>
      <c r="AZ82" s="458" t="s">
        <v>36</v>
      </c>
      <c r="BA82" s="353"/>
      <c r="BB82" s="304" t="s">
        <v>233</v>
      </c>
      <c r="BD82" s="304" t="s">
        <v>391</v>
      </c>
      <c r="BH82" s="315" t="s">
        <v>785</v>
      </c>
      <c r="BI82" s="354" t="s">
        <v>804</v>
      </c>
    </row>
    <row r="83" spans="1:61" ht="31.2">
      <c r="A83" s="310"/>
      <c r="B83" s="458">
        <v>67</v>
      </c>
      <c r="C83" s="455" t="s">
        <v>145</v>
      </c>
      <c r="D83" s="458" t="s">
        <v>22</v>
      </c>
      <c r="E83" s="327" t="s">
        <v>59</v>
      </c>
      <c r="F83" s="313">
        <v>0</v>
      </c>
      <c r="G83" s="323">
        <v>0.25</v>
      </c>
      <c r="H83" s="355">
        <v>0.25</v>
      </c>
      <c r="I83" s="324">
        <v>0</v>
      </c>
      <c r="J83" s="324">
        <v>0</v>
      </c>
      <c r="K83" s="324">
        <v>0</v>
      </c>
      <c r="L83" s="324">
        <v>0</v>
      </c>
      <c r="M83" s="327" t="s">
        <v>383</v>
      </c>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v>0</v>
      </c>
      <c r="AR83" s="326"/>
      <c r="AS83" s="326"/>
      <c r="AT83" s="327" t="s">
        <v>279</v>
      </c>
      <c r="AU83" s="458" t="s">
        <v>571</v>
      </c>
      <c r="AV83" s="532"/>
      <c r="AW83" s="455"/>
      <c r="AX83" s="455"/>
      <c r="AY83" s="458" t="s">
        <v>294</v>
      </c>
      <c r="AZ83" s="458" t="s">
        <v>36</v>
      </c>
      <c r="BA83" s="353"/>
      <c r="BB83" s="304" t="s">
        <v>233</v>
      </c>
      <c r="BD83" s="304" t="s">
        <v>383</v>
      </c>
      <c r="BH83" s="315" t="s">
        <v>294</v>
      </c>
    </row>
    <row r="84" spans="1:61" ht="31.2">
      <c r="A84" s="310"/>
      <c r="B84" s="458">
        <v>68</v>
      </c>
      <c r="C84" s="455" t="s">
        <v>146</v>
      </c>
      <c r="D84" s="458" t="s">
        <v>22</v>
      </c>
      <c r="E84" s="327" t="s">
        <v>59</v>
      </c>
      <c r="F84" s="313">
        <v>0</v>
      </c>
      <c r="G84" s="323">
        <v>7.0000000000000007E-2</v>
      </c>
      <c r="H84" s="355">
        <v>7.0000000000000007E-2</v>
      </c>
      <c r="I84" s="324">
        <v>0</v>
      </c>
      <c r="J84" s="324">
        <v>0</v>
      </c>
      <c r="K84" s="324">
        <v>0</v>
      </c>
      <c r="L84" s="324">
        <v>0</v>
      </c>
      <c r="M84" s="327" t="s">
        <v>360</v>
      </c>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v>0</v>
      </c>
      <c r="AR84" s="326"/>
      <c r="AS84" s="326"/>
      <c r="AT84" s="327" t="s">
        <v>280</v>
      </c>
      <c r="AU84" s="458" t="s">
        <v>614</v>
      </c>
      <c r="AV84" s="532"/>
      <c r="AW84" s="455"/>
      <c r="AX84" s="455"/>
      <c r="AY84" s="458" t="s">
        <v>294</v>
      </c>
      <c r="AZ84" s="458" t="s">
        <v>36</v>
      </c>
      <c r="BA84" s="353"/>
      <c r="BB84" s="304" t="s">
        <v>233</v>
      </c>
      <c r="BD84" s="304" t="s">
        <v>360</v>
      </c>
      <c r="BH84" s="315" t="s">
        <v>294</v>
      </c>
    </row>
    <row r="85" spans="1:61" ht="31.2">
      <c r="A85" s="310"/>
      <c r="B85" s="458">
        <v>69</v>
      </c>
      <c r="C85" s="455" t="s">
        <v>147</v>
      </c>
      <c r="D85" s="458" t="s">
        <v>22</v>
      </c>
      <c r="E85" s="327" t="s">
        <v>59</v>
      </c>
      <c r="F85" s="313">
        <v>0</v>
      </c>
      <c r="G85" s="323">
        <v>0.1</v>
      </c>
      <c r="H85" s="355">
        <v>0.1</v>
      </c>
      <c r="I85" s="324">
        <v>0</v>
      </c>
      <c r="J85" s="324">
        <v>0</v>
      </c>
      <c r="K85" s="324">
        <v>0</v>
      </c>
      <c r="L85" s="324">
        <v>0</v>
      </c>
      <c r="M85" s="327" t="s">
        <v>384</v>
      </c>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v>0</v>
      </c>
      <c r="AR85" s="326"/>
      <c r="AS85" s="326"/>
      <c r="AT85" s="352" t="s">
        <v>281</v>
      </c>
      <c r="AU85" s="458" t="s">
        <v>572</v>
      </c>
      <c r="AV85" s="532"/>
      <c r="AW85" s="455"/>
      <c r="AX85" s="455"/>
      <c r="AY85" s="458" t="s">
        <v>294</v>
      </c>
      <c r="AZ85" s="458" t="s">
        <v>36</v>
      </c>
      <c r="BA85" s="353"/>
      <c r="BB85" s="304" t="s">
        <v>233</v>
      </c>
      <c r="BD85" s="304" t="s">
        <v>384</v>
      </c>
      <c r="BH85" s="315" t="s">
        <v>294</v>
      </c>
    </row>
    <row r="86" spans="1:61" ht="31.2">
      <c r="A86" s="310"/>
      <c r="B86" s="458">
        <v>70</v>
      </c>
      <c r="C86" s="455" t="s">
        <v>148</v>
      </c>
      <c r="D86" s="458" t="s">
        <v>22</v>
      </c>
      <c r="E86" s="327" t="s">
        <v>59</v>
      </c>
      <c r="F86" s="313">
        <v>0</v>
      </c>
      <c r="G86" s="323">
        <v>0.05</v>
      </c>
      <c r="H86" s="355">
        <v>0.05</v>
      </c>
      <c r="I86" s="324">
        <v>0</v>
      </c>
      <c r="J86" s="324">
        <v>0</v>
      </c>
      <c r="K86" s="324">
        <v>0</v>
      </c>
      <c r="L86" s="324">
        <v>0</v>
      </c>
      <c r="M86" s="327" t="s">
        <v>382</v>
      </c>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v>0</v>
      </c>
      <c r="AR86" s="326"/>
      <c r="AS86" s="326"/>
      <c r="AT86" s="352" t="s">
        <v>282</v>
      </c>
      <c r="AU86" s="458" t="s">
        <v>615</v>
      </c>
      <c r="AV86" s="532"/>
      <c r="AW86" s="455"/>
      <c r="AX86" s="455"/>
      <c r="AY86" s="458" t="s">
        <v>294</v>
      </c>
      <c r="AZ86" s="458" t="s">
        <v>36</v>
      </c>
      <c r="BA86" s="353"/>
      <c r="BB86" s="304" t="s">
        <v>233</v>
      </c>
      <c r="BD86" s="304" t="s">
        <v>382</v>
      </c>
      <c r="BH86" s="315" t="s">
        <v>294</v>
      </c>
    </row>
    <row r="87" spans="1:61" ht="31.2">
      <c r="A87" s="310"/>
      <c r="B87" s="458">
        <v>71</v>
      </c>
      <c r="C87" s="455" t="s">
        <v>149</v>
      </c>
      <c r="D87" s="458" t="s">
        <v>22</v>
      </c>
      <c r="E87" s="327" t="s">
        <v>59</v>
      </c>
      <c r="F87" s="313">
        <v>0</v>
      </c>
      <c r="G87" s="323">
        <v>7.5999999999999998E-2</v>
      </c>
      <c r="H87" s="355">
        <v>7.5999999999999998E-2</v>
      </c>
      <c r="I87" s="324">
        <v>0</v>
      </c>
      <c r="J87" s="324">
        <v>0</v>
      </c>
      <c r="K87" s="324">
        <v>0</v>
      </c>
      <c r="L87" s="324">
        <v>0</v>
      </c>
      <c r="M87" s="327" t="s">
        <v>380</v>
      </c>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v>0</v>
      </c>
      <c r="AR87" s="326"/>
      <c r="AS87" s="326"/>
      <c r="AT87" s="327" t="s">
        <v>280</v>
      </c>
      <c r="AU87" s="458" t="s">
        <v>614</v>
      </c>
      <c r="AV87" s="532"/>
      <c r="AW87" s="455"/>
      <c r="AX87" s="455"/>
      <c r="AY87" s="458" t="s">
        <v>294</v>
      </c>
      <c r="AZ87" s="458" t="s">
        <v>36</v>
      </c>
      <c r="BA87" s="353"/>
      <c r="BB87" s="304" t="s">
        <v>233</v>
      </c>
      <c r="BD87" s="304" t="s">
        <v>380</v>
      </c>
      <c r="BH87" s="315" t="s">
        <v>294</v>
      </c>
    </row>
    <row r="88" spans="1:61" ht="31.2">
      <c r="A88" s="310"/>
      <c r="B88" s="458">
        <v>72</v>
      </c>
      <c r="C88" s="455" t="s">
        <v>283</v>
      </c>
      <c r="D88" s="458" t="s">
        <v>22</v>
      </c>
      <c r="E88" s="327" t="s">
        <v>59</v>
      </c>
      <c r="F88" s="313">
        <v>0</v>
      </c>
      <c r="G88" s="323">
        <v>6.7500000000000004E-2</v>
      </c>
      <c r="H88" s="355">
        <v>6.7500000000000004E-2</v>
      </c>
      <c r="I88" s="324">
        <v>0</v>
      </c>
      <c r="J88" s="324">
        <v>0</v>
      </c>
      <c r="K88" s="324">
        <v>0</v>
      </c>
      <c r="L88" s="324">
        <v>0</v>
      </c>
      <c r="M88" s="327" t="s">
        <v>360</v>
      </c>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v>0</v>
      </c>
      <c r="AR88" s="326"/>
      <c r="AS88" s="326"/>
      <c r="AT88" s="352" t="s">
        <v>284</v>
      </c>
      <c r="AU88" s="458" t="s">
        <v>615</v>
      </c>
      <c r="AV88" s="532"/>
      <c r="AW88" s="455"/>
      <c r="AX88" s="455"/>
      <c r="AY88" s="458" t="s">
        <v>294</v>
      </c>
      <c r="AZ88" s="458" t="s">
        <v>36</v>
      </c>
      <c r="BA88" s="353"/>
      <c r="BB88" s="304" t="s">
        <v>233</v>
      </c>
      <c r="BD88" s="304" t="s">
        <v>360</v>
      </c>
      <c r="BH88" s="315" t="s">
        <v>294</v>
      </c>
    </row>
    <row r="89" spans="1:61" ht="31.2">
      <c r="A89" s="310"/>
      <c r="B89" s="458">
        <v>73</v>
      </c>
      <c r="C89" s="455" t="s">
        <v>150</v>
      </c>
      <c r="D89" s="458" t="s">
        <v>22</v>
      </c>
      <c r="E89" s="327" t="s">
        <v>59</v>
      </c>
      <c r="F89" s="313">
        <v>0</v>
      </c>
      <c r="G89" s="323">
        <v>0.25659999999999999</v>
      </c>
      <c r="H89" s="355">
        <v>0.25659999999999999</v>
      </c>
      <c r="I89" s="324">
        <v>0</v>
      </c>
      <c r="J89" s="324">
        <v>0</v>
      </c>
      <c r="K89" s="324">
        <v>0</v>
      </c>
      <c r="L89" s="324">
        <v>0</v>
      </c>
      <c r="M89" s="327" t="s">
        <v>392</v>
      </c>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v>0</v>
      </c>
      <c r="AR89" s="326"/>
      <c r="AS89" s="326"/>
      <c r="AT89" s="352" t="s">
        <v>236</v>
      </c>
      <c r="AU89" s="458" t="s">
        <v>571</v>
      </c>
      <c r="AV89" s="532"/>
      <c r="AW89" s="455"/>
      <c r="AX89" s="455"/>
      <c r="AY89" s="458" t="s">
        <v>294</v>
      </c>
      <c r="AZ89" s="458" t="s">
        <v>36</v>
      </c>
      <c r="BA89" s="353"/>
      <c r="BB89" s="304" t="s">
        <v>233</v>
      </c>
      <c r="BD89" s="304" t="s">
        <v>392</v>
      </c>
      <c r="BH89" s="315" t="s">
        <v>294</v>
      </c>
    </row>
    <row r="90" spans="1:61" ht="31.2">
      <c r="A90" s="310"/>
      <c r="B90" s="458">
        <v>74</v>
      </c>
      <c r="C90" s="455" t="s">
        <v>151</v>
      </c>
      <c r="D90" s="458" t="s">
        <v>22</v>
      </c>
      <c r="E90" s="327" t="s">
        <v>59</v>
      </c>
      <c r="F90" s="313">
        <v>0</v>
      </c>
      <c r="G90" s="323">
        <v>0.57999999999999996</v>
      </c>
      <c r="H90" s="355">
        <v>0.57999999999999996</v>
      </c>
      <c r="I90" s="324">
        <v>0</v>
      </c>
      <c r="J90" s="324">
        <v>0</v>
      </c>
      <c r="K90" s="324">
        <v>0</v>
      </c>
      <c r="L90" s="324">
        <v>0</v>
      </c>
      <c r="M90" s="327" t="s">
        <v>374</v>
      </c>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v>0</v>
      </c>
      <c r="AR90" s="326"/>
      <c r="AS90" s="326"/>
      <c r="AT90" s="352" t="s">
        <v>236</v>
      </c>
      <c r="AU90" s="458" t="s">
        <v>571</v>
      </c>
      <c r="AV90" s="532"/>
      <c r="AW90" s="455"/>
      <c r="AX90" s="455"/>
      <c r="AY90" s="458" t="s">
        <v>294</v>
      </c>
      <c r="AZ90" s="458" t="s">
        <v>36</v>
      </c>
      <c r="BA90" s="353"/>
      <c r="BB90" s="304" t="s">
        <v>233</v>
      </c>
      <c r="BD90" s="304" t="s">
        <v>374</v>
      </c>
      <c r="BH90" s="315" t="s">
        <v>294</v>
      </c>
    </row>
    <row r="91" spans="1:61" ht="41.4">
      <c r="A91" s="310"/>
      <c r="B91" s="458">
        <v>75</v>
      </c>
      <c r="C91" s="348" t="s">
        <v>152</v>
      </c>
      <c r="D91" s="458" t="s">
        <v>22</v>
      </c>
      <c r="E91" s="327" t="s">
        <v>59</v>
      </c>
      <c r="F91" s="313">
        <v>0</v>
      </c>
      <c r="G91" s="323">
        <v>0.17993999999999999</v>
      </c>
      <c r="H91" s="351">
        <v>0.17993999999999999</v>
      </c>
      <c r="I91" s="324">
        <v>0</v>
      </c>
      <c r="J91" s="324">
        <v>0</v>
      </c>
      <c r="K91" s="324">
        <v>0</v>
      </c>
      <c r="L91" s="324">
        <v>0</v>
      </c>
      <c r="M91" s="327" t="s">
        <v>393</v>
      </c>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v>0</v>
      </c>
      <c r="AR91" s="326"/>
      <c r="AS91" s="326"/>
      <c r="AT91" s="322" t="s">
        <v>285</v>
      </c>
      <c r="AU91" s="322" t="s">
        <v>573</v>
      </c>
      <c r="AV91" s="532"/>
      <c r="AW91" s="455"/>
      <c r="AX91" s="455"/>
      <c r="AY91" s="458" t="s">
        <v>294</v>
      </c>
      <c r="AZ91" s="458" t="s">
        <v>36</v>
      </c>
      <c r="BA91" s="353"/>
      <c r="BB91" s="304" t="s">
        <v>233</v>
      </c>
      <c r="BD91" s="304" t="s">
        <v>393</v>
      </c>
      <c r="BH91" s="315" t="s">
        <v>785</v>
      </c>
      <c r="BI91" s="354" t="s">
        <v>804</v>
      </c>
    </row>
    <row r="92" spans="1:61" ht="41.4">
      <c r="A92" s="310"/>
      <c r="B92" s="458">
        <v>76</v>
      </c>
      <c r="C92" s="348" t="s">
        <v>153</v>
      </c>
      <c r="D92" s="458" t="s">
        <v>22</v>
      </c>
      <c r="E92" s="327" t="s">
        <v>59</v>
      </c>
      <c r="F92" s="313">
        <v>0</v>
      </c>
      <c r="G92" s="323">
        <v>0.14938000000000001</v>
      </c>
      <c r="H92" s="351">
        <v>0.14938000000000001</v>
      </c>
      <c r="I92" s="324">
        <v>0</v>
      </c>
      <c r="J92" s="324">
        <v>0</v>
      </c>
      <c r="K92" s="324">
        <v>0</v>
      </c>
      <c r="L92" s="324">
        <v>0</v>
      </c>
      <c r="M92" s="327" t="s">
        <v>357</v>
      </c>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v>0</v>
      </c>
      <c r="AR92" s="326"/>
      <c r="AS92" s="326"/>
      <c r="AT92" s="327" t="s">
        <v>286</v>
      </c>
      <c r="AU92" s="458" t="s">
        <v>616</v>
      </c>
      <c r="AV92" s="532"/>
      <c r="AW92" s="455"/>
      <c r="AX92" s="455"/>
      <c r="AY92" s="458" t="s">
        <v>294</v>
      </c>
      <c r="AZ92" s="458" t="s">
        <v>36</v>
      </c>
      <c r="BA92" s="353"/>
      <c r="BB92" s="304" t="s">
        <v>233</v>
      </c>
      <c r="BD92" s="304" t="s">
        <v>357</v>
      </c>
      <c r="BH92" s="315" t="s">
        <v>785</v>
      </c>
      <c r="BI92" s="354" t="s">
        <v>804</v>
      </c>
    </row>
    <row r="93" spans="1:61" ht="41.4">
      <c r="A93" s="310"/>
      <c r="B93" s="458">
        <v>77</v>
      </c>
      <c r="C93" s="348" t="s">
        <v>154</v>
      </c>
      <c r="D93" s="458" t="s">
        <v>22</v>
      </c>
      <c r="E93" s="327" t="s">
        <v>59</v>
      </c>
      <c r="F93" s="313">
        <v>0</v>
      </c>
      <c r="G93" s="323">
        <v>7.0809999999999998E-2</v>
      </c>
      <c r="H93" s="351">
        <v>7.0809999999999998E-2</v>
      </c>
      <c r="I93" s="324">
        <v>0</v>
      </c>
      <c r="J93" s="324">
        <v>0</v>
      </c>
      <c r="K93" s="324">
        <v>0</v>
      </c>
      <c r="L93" s="324">
        <v>0</v>
      </c>
      <c r="M93" s="327" t="s">
        <v>360</v>
      </c>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v>0</v>
      </c>
      <c r="AR93" s="326"/>
      <c r="AS93" s="326"/>
      <c r="AT93" s="327" t="s">
        <v>287</v>
      </c>
      <c r="AU93" s="458" t="s">
        <v>559</v>
      </c>
      <c r="AV93" s="532"/>
      <c r="AW93" s="455"/>
      <c r="AX93" s="455"/>
      <c r="AY93" s="458" t="s">
        <v>294</v>
      </c>
      <c r="AZ93" s="458" t="s">
        <v>36</v>
      </c>
      <c r="BA93" s="353"/>
      <c r="BB93" s="304" t="s">
        <v>233</v>
      </c>
      <c r="BD93" s="304" t="s">
        <v>360</v>
      </c>
      <c r="BH93" s="315" t="s">
        <v>785</v>
      </c>
      <c r="BI93" s="354" t="s">
        <v>804</v>
      </c>
    </row>
    <row r="94" spans="1:61" ht="41.4">
      <c r="A94" s="310"/>
      <c r="B94" s="458">
        <v>78</v>
      </c>
      <c r="C94" s="455" t="s">
        <v>155</v>
      </c>
      <c r="D94" s="458" t="s">
        <v>22</v>
      </c>
      <c r="E94" s="327" t="s">
        <v>59</v>
      </c>
      <c r="F94" s="313">
        <v>0</v>
      </c>
      <c r="G94" s="323">
        <v>1.1399999999999999</v>
      </c>
      <c r="H94" s="351">
        <v>1.1399999999999999</v>
      </c>
      <c r="I94" s="324">
        <v>0</v>
      </c>
      <c r="J94" s="324">
        <v>0</v>
      </c>
      <c r="K94" s="324">
        <v>0</v>
      </c>
      <c r="L94" s="324">
        <v>0</v>
      </c>
      <c r="M94" s="327" t="s">
        <v>394</v>
      </c>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v>0</v>
      </c>
      <c r="AR94" s="326"/>
      <c r="AS94" s="326"/>
      <c r="AT94" s="322" t="s">
        <v>285</v>
      </c>
      <c r="AU94" s="322" t="s">
        <v>574</v>
      </c>
      <c r="AV94" s="532" t="s">
        <v>1882</v>
      </c>
      <c r="AW94" s="455"/>
      <c r="AX94" s="455"/>
      <c r="AY94" s="458" t="s">
        <v>294</v>
      </c>
      <c r="AZ94" s="458" t="s">
        <v>36</v>
      </c>
      <c r="BA94" s="353"/>
      <c r="BB94" s="304" t="s">
        <v>233</v>
      </c>
      <c r="BD94" s="304" t="s">
        <v>394</v>
      </c>
      <c r="BH94" s="315" t="s">
        <v>785</v>
      </c>
      <c r="BI94" s="354" t="s">
        <v>804</v>
      </c>
    </row>
    <row r="95" spans="1:61" ht="41.4">
      <c r="A95" s="310"/>
      <c r="B95" s="458">
        <v>79</v>
      </c>
      <c r="C95" s="455" t="s">
        <v>156</v>
      </c>
      <c r="D95" s="458" t="s">
        <v>22</v>
      </c>
      <c r="E95" s="327" t="s">
        <v>59</v>
      </c>
      <c r="F95" s="313">
        <v>0</v>
      </c>
      <c r="G95" s="323">
        <v>0.09</v>
      </c>
      <c r="H95" s="351">
        <v>0.09</v>
      </c>
      <c r="I95" s="324">
        <v>0</v>
      </c>
      <c r="J95" s="324">
        <v>0</v>
      </c>
      <c r="K95" s="324">
        <v>0</v>
      </c>
      <c r="L95" s="324">
        <v>0</v>
      </c>
      <c r="M95" s="327" t="s">
        <v>395</v>
      </c>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v>0</v>
      </c>
      <c r="AR95" s="326"/>
      <c r="AS95" s="326"/>
      <c r="AT95" s="327" t="s">
        <v>287</v>
      </c>
      <c r="AU95" s="458" t="s">
        <v>559</v>
      </c>
      <c r="AV95" s="532"/>
      <c r="AW95" s="455"/>
      <c r="AX95" s="455"/>
      <c r="AY95" s="458" t="s">
        <v>294</v>
      </c>
      <c r="AZ95" s="458" t="s">
        <v>36</v>
      </c>
      <c r="BA95" s="353"/>
      <c r="BB95" s="304" t="s">
        <v>233</v>
      </c>
      <c r="BD95" s="304" t="s">
        <v>395</v>
      </c>
      <c r="BH95" s="315" t="s">
        <v>785</v>
      </c>
      <c r="BI95" s="354" t="s">
        <v>804</v>
      </c>
    </row>
    <row r="96" spans="1:61" ht="31.2">
      <c r="A96" s="310"/>
      <c r="B96" s="458">
        <v>80</v>
      </c>
      <c r="C96" s="455" t="s">
        <v>157</v>
      </c>
      <c r="D96" s="458" t="s">
        <v>22</v>
      </c>
      <c r="E96" s="327" t="s">
        <v>59</v>
      </c>
      <c r="F96" s="313">
        <v>0</v>
      </c>
      <c r="G96" s="323">
        <v>0.13</v>
      </c>
      <c r="H96" s="355">
        <v>0.13</v>
      </c>
      <c r="I96" s="324">
        <v>0</v>
      </c>
      <c r="J96" s="324">
        <v>0</v>
      </c>
      <c r="K96" s="324">
        <v>0</v>
      </c>
      <c r="L96" s="324">
        <v>0</v>
      </c>
      <c r="M96" s="327" t="s">
        <v>364</v>
      </c>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v>0</v>
      </c>
      <c r="AR96" s="326"/>
      <c r="AS96" s="326"/>
      <c r="AT96" s="327" t="s">
        <v>288</v>
      </c>
      <c r="AU96" s="458" t="s">
        <v>605</v>
      </c>
      <c r="AV96" s="532"/>
      <c r="AW96" s="455"/>
      <c r="AX96" s="455"/>
      <c r="AY96" s="458" t="s">
        <v>294</v>
      </c>
      <c r="AZ96" s="458" t="s">
        <v>36</v>
      </c>
      <c r="BA96" s="353"/>
      <c r="BB96" s="304" t="s">
        <v>233</v>
      </c>
      <c r="BD96" s="304" t="s">
        <v>364</v>
      </c>
      <c r="BH96" s="315" t="s">
        <v>294</v>
      </c>
    </row>
    <row r="97" spans="1:62" ht="41.4">
      <c r="A97" s="310"/>
      <c r="B97" s="458">
        <v>81</v>
      </c>
      <c r="C97" s="455" t="s">
        <v>158</v>
      </c>
      <c r="D97" s="458" t="s">
        <v>22</v>
      </c>
      <c r="E97" s="327" t="s">
        <v>59</v>
      </c>
      <c r="F97" s="313">
        <v>0</v>
      </c>
      <c r="G97" s="323">
        <v>0.75</v>
      </c>
      <c r="H97" s="355">
        <v>0.75</v>
      </c>
      <c r="I97" s="324">
        <v>0</v>
      </c>
      <c r="J97" s="324">
        <v>0</v>
      </c>
      <c r="K97" s="324">
        <v>0</v>
      </c>
      <c r="L97" s="324">
        <v>0</v>
      </c>
      <c r="M97" s="327" t="s">
        <v>369</v>
      </c>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v>0</v>
      </c>
      <c r="AR97" s="326"/>
      <c r="AS97" s="326"/>
      <c r="AT97" s="327" t="s">
        <v>289</v>
      </c>
      <c r="AU97" s="458" t="s">
        <v>575</v>
      </c>
      <c r="AV97" s="532"/>
      <c r="AW97" s="455"/>
      <c r="AX97" s="455"/>
      <c r="AY97" s="458" t="s">
        <v>294</v>
      </c>
      <c r="AZ97" s="458" t="s">
        <v>36</v>
      </c>
      <c r="BA97" s="353"/>
      <c r="BB97" s="304" t="s">
        <v>233</v>
      </c>
      <c r="BD97" s="304" t="s">
        <v>369</v>
      </c>
      <c r="BH97" s="315" t="s">
        <v>785</v>
      </c>
      <c r="BI97" s="354" t="s">
        <v>804</v>
      </c>
    </row>
    <row r="98" spans="1:62" ht="41.4">
      <c r="A98" s="310"/>
      <c r="B98" s="458">
        <v>82</v>
      </c>
      <c r="C98" s="455" t="s">
        <v>159</v>
      </c>
      <c r="D98" s="458" t="s">
        <v>22</v>
      </c>
      <c r="E98" s="327" t="s">
        <v>59</v>
      </c>
      <c r="F98" s="313">
        <v>0</v>
      </c>
      <c r="G98" s="323">
        <v>0.14000000000000001</v>
      </c>
      <c r="H98" s="355">
        <v>0.14000000000000001</v>
      </c>
      <c r="I98" s="324">
        <v>0</v>
      </c>
      <c r="J98" s="324">
        <v>0</v>
      </c>
      <c r="K98" s="324">
        <v>0</v>
      </c>
      <c r="L98" s="324">
        <v>0</v>
      </c>
      <c r="M98" s="327" t="s">
        <v>396</v>
      </c>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v>0</v>
      </c>
      <c r="AR98" s="326"/>
      <c r="AS98" s="326"/>
      <c r="AT98" s="356" t="s">
        <v>290</v>
      </c>
      <c r="AU98" s="458" t="s">
        <v>576</v>
      </c>
      <c r="AV98" s="532"/>
      <c r="AW98" s="455"/>
      <c r="AX98" s="455"/>
      <c r="AY98" s="458" t="s">
        <v>294</v>
      </c>
      <c r="AZ98" s="458" t="s">
        <v>36</v>
      </c>
      <c r="BA98" s="353"/>
      <c r="BB98" s="304" t="s">
        <v>233</v>
      </c>
      <c r="BD98" s="304" t="s">
        <v>396</v>
      </c>
      <c r="BH98" s="315" t="s">
        <v>785</v>
      </c>
      <c r="BI98" s="354" t="s">
        <v>804</v>
      </c>
    </row>
    <row r="99" spans="1:62" ht="41.4">
      <c r="A99" s="310"/>
      <c r="B99" s="458">
        <v>83</v>
      </c>
      <c r="C99" s="455" t="s">
        <v>160</v>
      </c>
      <c r="D99" s="458" t="s">
        <v>22</v>
      </c>
      <c r="E99" s="327" t="s">
        <v>59</v>
      </c>
      <c r="F99" s="313">
        <v>0</v>
      </c>
      <c r="G99" s="323">
        <v>0.09</v>
      </c>
      <c r="H99" s="355">
        <v>0.09</v>
      </c>
      <c r="I99" s="324">
        <v>0</v>
      </c>
      <c r="J99" s="324">
        <v>0</v>
      </c>
      <c r="K99" s="324">
        <v>0</v>
      </c>
      <c r="L99" s="324">
        <v>0</v>
      </c>
      <c r="M99" s="327" t="s">
        <v>395</v>
      </c>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v>0</v>
      </c>
      <c r="AR99" s="326"/>
      <c r="AS99" s="326"/>
      <c r="AT99" s="356" t="s">
        <v>290</v>
      </c>
      <c r="AU99" s="458" t="s">
        <v>577</v>
      </c>
      <c r="AV99" s="532"/>
      <c r="AW99" s="455"/>
      <c r="AX99" s="455"/>
      <c r="AY99" s="458" t="s">
        <v>294</v>
      </c>
      <c r="AZ99" s="458" t="s">
        <v>36</v>
      </c>
      <c r="BA99" s="353"/>
      <c r="BB99" s="304" t="s">
        <v>233</v>
      </c>
      <c r="BD99" s="304" t="s">
        <v>395</v>
      </c>
      <c r="BH99" s="315" t="s">
        <v>785</v>
      </c>
      <c r="BI99" s="354" t="s">
        <v>804</v>
      </c>
    </row>
    <row r="100" spans="1:62" ht="31.2">
      <c r="A100" s="310"/>
      <c r="B100" s="458">
        <v>84</v>
      </c>
      <c r="C100" s="455" t="s">
        <v>161</v>
      </c>
      <c r="D100" s="458" t="s">
        <v>22</v>
      </c>
      <c r="E100" s="327" t="s">
        <v>59</v>
      </c>
      <c r="F100" s="313">
        <v>0</v>
      </c>
      <c r="G100" s="323">
        <v>0.08</v>
      </c>
      <c r="H100" s="355">
        <v>0.08</v>
      </c>
      <c r="I100" s="324">
        <v>0</v>
      </c>
      <c r="J100" s="324">
        <v>0</v>
      </c>
      <c r="K100" s="324">
        <v>0</v>
      </c>
      <c r="L100" s="324">
        <v>0</v>
      </c>
      <c r="M100" s="327" t="s">
        <v>380</v>
      </c>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v>0</v>
      </c>
      <c r="AR100" s="326"/>
      <c r="AS100" s="326"/>
      <c r="AT100" s="356" t="s">
        <v>291</v>
      </c>
      <c r="AU100" s="458" t="s">
        <v>578</v>
      </c>
      <c r="AV100" s="532"/>
      <c r="AW100" s="455"/>
      <c r="AX100" s="455"/>
      <c r="AY100" s="458" t="s">
        <v>294</v>
      </c>
      <c r="AZ100" s="458" t="s">
        <v>36</v>
      </c>
      <c r="BA100" s="353"/>
      <c r="BB100" s="304" t="s">
        <v>233</v>
      </c>
      <c r="BD100" s="304" t="s">
        <v>380</v>
      </c>
      <c r="BH100" s="315" t="s">
        <v>294</v>
      </c>
    </row>
    <row r="101" spans="1:62" ht="41.4">
      <c r="A101" s="310"/>
      <c r="B101" s="458">
        <v>85</v>
      </c>
      <c r="C101" s="455" t="s">
        <v>162</v>
      </c>
      <c r="D101" s="458" t="s">
        <v>22</v>
      </c>
      <c r="E101" s="327" t="s">
        <v>59</v>
      </c>
      <c r="F101" s="313">
        <v>0</v>
      </c>
      <c r="G101" s="323">
        <v>0.08</v>
      </c>
      <c r="H101" s="355">
        <v>0.08</v>
      </c>
      <c r="I101" s="324">
        <v>0</v>
      </c>
      <c r="J101" s="324">
        <v>0</v>
      </c>
      <c r="K101" s="324">
        <v>0</v>
      </c>
      <c r="L101" s="324">
        <v>0</v>
      </c>
      <c r="M101" s="327" t="s">
        <v>380</v>
      </c>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v>0</v>
      </c>
      <c r="AR101" s="326"/>
      <c r="AS101" s="326"/>
      <c r="AT101" s="356" t="s">
        <v>292</v>
      </c>
      <c r="AU101" s="458" t="s">
        <v>576</v>
      </c>
      <c r="AV101" s="532"/>
      <c r="AW101" s="455"/>
      <c r="AX101" s="455"/>
      <c r="AY101" s="458" t="s">
        <v>294</v>
      </c>
      <c r="AZ101" s="458" t="s">
        <v>36</v>
      </c>
      <c r="BA101" s="353"/>
      <c r="BB101" s="304" t="s">
        <v>233</v>
      </c>
      <c r="BD101" s="304" t="s">
        <v>380</v>
      </c>
      <c r="BH101" s="315" t="s">
        <v>785</v>
      </c>
      <c r="BI101" s="354" t="s">
        <v>804</v>
      </c>
    </row>
    <row r="102" spans="1:62" ht="16.8">
      <c r="A102" s="310"/>
      <c r="B102" s="311" t="s">
        <v>38</v>
      </c>
      <c r="C102" s="314" t="s">
        <v>75</v>
      </c>
      <c r="D102" s="311"/>
      <c r="E102" s="311"/>
      <c r="F102" s="313">
        <v>8.8817841970012523E-16</v>
      </c>
      <c r="G102" s="316">
        <f>SUM(G103:G115)</f>
        <v>9.1922000000000015</v>
      </c>
      <c r="H102" s="316">
        <f t="shared" ref="H102:L102" si="8">SUM(H103:H115)</f>
        <v>8.4700000000000006</v>
      </c>
      <c r="I102" s="316">
        <f t="shared" si="8"/>
        <v>0.72219999999999995</v>
      </c>
      <c r="J102" s="316">
        <f t="shared" si="8"/>
        <v>0.32320000000000004</v>
      </c>
      <c r="K102" s="316">
        <f t="shared" si="8"/>
        <v>0.32389999999999997</v>
      </c>
      <c r="L102" s="316">
        <f t="shared" si="8"/>
        <v>7.51E-2</v>
      </c>
      <c r="M102" s="316">
        <v>0</v>
      </c>
      <c r="N102" s="316">
        <v>0</v>
      </c>
      <c r="O102" s="316">
        <v>0</v>
      </c>
      <c r="P102" s="316">
        <v>0</v>
      </c>
      <c r="Q102" s="316">
        <v>0.21210000000000001</v>
      </c>
      <c r="R102" s="316">
        <v>0</v>
      </c>
      <c r="S102" s="316">
        <v>0</v>
      </c>
      <c r="T102" s="316">
        <v>2.0000000000000001E-4</v>
      </c>
      <c r="U102" s="316">
        <v>0</v>
      </c>
      <c r="V102" s="316">
        <v>0</v>
      </c>
      <c r="W102" s="316">
        <v>0.1109</v>
      </c>
      <c r="X102" s="316">
        <v>0</v>
      </c>
      <c r="Y102" s="316">
        <v>8.2799999999999999E-2</v>
      </c>
      <c r="Z102" s="316">
        <v>0</v>
      </c>
      <c r="AA102" s="316">
        <v>0</v>
      </c>
      <c r="AB102" s="316">
        <v>0</v>
      </c>
      <c r="AC102" s="316">
        <v>0</v>
      </c>
      <c r="AD102" s="316">
        <v>8.5999999999999993E-2</v>
      </c>
      <c r="AE102" s="316">
        <v>0</v>
      </c>
      <c r="AF102" s="316">
        <v>0</v>
      </c>
      <c r="AG102" s="316">
        <v>0.15190000000000001</v>
      </c>
      <c r="AH102" s="316">
        <v>0</v>
      </c>
      <c r="AI102" s="316">
        <v>0</v>
      </c>
      <c r="AJ102" s="316">
        <v>0</v>
      </c>
      <c r="AK102" s="316">
        <v>3.2000000000000002E-3</v>
      </c>
      <c r="AL102" s="316">
        <v>0</v>
      </c>
      <c r="AM102" s="316">
        <v>0</v>
      </c>
      <c r="AN102" s="316"/>
      <c r="AO102" s="316">
        <v>0</v>
      </c>
      <c r="AP102" s="316">
        <v>0</v>
      </c>
      <c r="AQ102" s="316">
        <v>7.51E-2</v>
      </c>
      <c r="AR102" s="316">
        <v>7.51E-2</v>
      </c>
      <c r="AS102" s="316">
        <v>0</v>
      </c>
      <c r="AT102" s="313"/>
      <c r="AU102" s="457"/>
      <c r="AV102" s="312"/>
      <c r="AW102" s="312"/>
      <c r="AX102" s="312"/>
      <c r="AY102" s="313"/>
      <c r="AZ102" s="319"/>
      <c r="BA102" s="357"/>
      <c r="BH102" s="315"/>
    </row>
    <row r="103" spans="1:62" ht="112.8" customHeight="1">
      <c r="A103" s="310" t="s">
        <v>1147</v>
      </c>
      <c r="B103" s="322">
        <v>86</v>
      </c>
      <c r="C103" s="358" t="s">
        <v>76</v>
      </c>
      <c r="D103" s="322" t="s">
        <v>20</v>
      </c>
      <c r="E103" s="311" t="s">
        <v>422</v>
      </c>
      <c r="F103" s="313">
        <v>0</v>
      </c>
      <c r="G103" s="323">
        <v>0.72219999999999995</v>
      </c>
      <c r="H103" s="329"/>
      <c r="I103" s="324">
        <v>0.72219999999999995</v>
      </c>
      <c r="J103" s="324">
        <v>0.32320000000000004</v>
      </c>
      <c r="K103" s="324">
        <v>0.32389999999999997</v>
      </c>
      <c r="L103" s="324">
        <v>7.51E-2</v>
      </c>
      <c r="M103" s="327" t="s">
        <v>530</v>
      </c>
      <c r="N103" s="326"/>
      <c r="O103" s="326"/>
      <c r="P103" s="326"/>
      <c r="Q103" s="326">
        <v>0.21210000000000001</v>
      </c>
      <c r="R103" s="326"/>
      <c r="S103" s="326"/>
      <c r="T103" s="326">
        <v>2.0000000000000001E-4</v>
      </c>
      <c r="U103" s="326"/>
      <c r="V103" s="326"/>
      <c r="W103" s="326">
        <v>0.1109</v>
      </c>
      <c r="X103" s="326"/>
      <c r="Y103" s="326">
        <v>8.2799999999999999E-2</v>
      </c>
      <c r="Z103" s="326"/>
      <c r="AA103" s="326"/>
      <c r="AB103" s="326"/>
      <c r="AC103" s="326"/>
      <c r="AD103" s="326">
        <v>8.5999999999999993E-2</v>
      </c>
      <c r="AE103" s="326"/>
      <c r="AF103" s="326"/>
      <c r="AG103" s="326">
        <v>0.15190000000000001</v>
      </c>
      <c r="AH103" s="326"/>
      <c r="AI103" s="326"/>
      <c r="AJ103" s="326"/>
      <c r="AK103" s="326">
        <v>3.2000000000000002E-3</v>
      </c>
      <c r="AL103" s="326"/>
      <c r="AM103" s="326"/>
      <c r="AN103" s="326"/>
      <c r="AO103" s="326"/>
      <c r="AP103" s="326"/>
      <c r="AQ103" s="326">
        <v>7.51E-2</v>
      </c>
      <c r="AR103" s="326">
        <v>7.51E-2</v>
      </c>
      <c r="AS103" s="326"/>
      <c r="AT103" s="327" t="s">
        <v>77</v>
      </c>
      <c r="AU103" s="458" t="s">
        <v>595</v>
      </c>
      <c r="AV103" s="455" t="s">
        <v>1296</v>
      </c>
      <c r="AW103" s="455"/>
      <c r="AX103" s="455"/>
      <c r="AY103" s="458" t="s">
        <v>294</v>
      </c>
      <c r="AZ103" s="458" t="s">
        <v>36</v>
      </c>
      <c r="BA103" s="357"/>
      <c r="BC103" s="304" t="s">
        <v>428</v>
      </c>
      <c r="BF103" s="458" t="s">
        <v>438</v>
      </c>
      <c r="BH103" s="315" t="s">
        <v>786</v>
      </c>
      <c r="BI103" s="359" t="s">
        <v>805</v>
      </c>
    </row>
    <row r="104" spans="1:62" ht="37.200000000000003" customHeight="1">
      <c r="A104" s="310"/>
      <c r="B104" s="322">
        <v>87</v>
      </c>
      <c r="C104" s="358" t="s">
        <v>78</v>
      </c>
      <c r="D104" s="322" t="s">
        <v>20</v>
      </c>
      <c r="E104" s="322" t="s">
        <v>59</v>
      </c>
      <c r="F104" s="313">
        <v>0</v>
      </c>
      <c r="G104" s="323">
        <v>0.5</v>
      </c>
      <c r="H104" s="324">
        <v>0.5</v>
      </c>
      <c r="I104" s="324">
        <v>0</v>
      </c>
      <c r="J104" s="324">
        <v>0</v>
      </c>
      <c r="K104" s="324">
        <v>0</v>
      </c>
      <c r="L104" s="324">
        <v>0</v>
      </c>
      <c r="M104" s="327" t="s">
        <v>20</v>
      </c>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7" t="s">
        <v>289</v>
      </c>
      <c r="AU104" s="458" t="s">
        <v>579</v>
      </c>
      <c r="AV104" s="532" t="s">
        <v>1321</v>
      </c>
      <c r="AW104" s="456" t="s">
        <v>431</v>
      </c>
      <c r="AX104" s="456" t="s">
        <v>432</v>
      </c>
      <c r="AY104" s="458" t="s">
        <v>294</v>
      </c>
      <c r="AZ104" s="458" t="s">
        <v>36</v>
      </c>
      <c r="BA104" s="360" t="s">
        <v>218</v>
      </c>
      <c r="BB104" s="327" t="s">
        <v>289</v>
      </c>
      <c r="BC104" s="304" t="s">
        <v>428</v>
      </c>
      <c r="BH104" s="458" t="s">
        <v>294</v>
      </c>
      <c r="BI104" s="361" t="s">
        <v>1281</v>
      </c>
      <c r="BJ104" s="304" t="s">
        <v>1284</v>
      </c>
    </row>
    <row r="105" spans="1:62" ht="31.2">
      <c r="A105" s="310"/>
      <c r="B105" s="322">
        <v>88</v>
      </c>
      <c r="C105" s="358" t="s">
        <v>83</v>
      </c>
      <c r="D105" s="322" t="s">
        <v>20</v>
      </c>
      <c r="E105" s="322" t="s">
        <v>59</v>
      </c>
      <c r="F105" s="313">
        <v>0</v>
      </c>
      <c r="G105" s="323">
        <v>0.5</v>
      </c>
      <c r="H105" s="324">
        <v>0.5</v>
      </c>
      <c r="I105" s="324">
        <v>0</v>
      </c>
      <c r="J105" s="324">
        <v>0</v>
      </c>
      <c r="K105" s="324">
        <v>0</v>
      </c>
      <c r="L105" s="324">
        <v>0</v>
      </c>
      <c r="M105" s="327" t="s">
        <v>20</v>
      </c>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7" t="s">
        <v>46</v>
      </c>
      <c r="AU105" s="458" t="s">
        <v>622</v>
      </c>
      <c r="AV105" s="532"/>
      <c r="AW105" s="456" t="s">
        <v>431</v>
      </c>
      <c r="AX105" s="456" t="s">
        <v>432</v>
      </c>
      <c r="AY105" s="458" t="s">
        <v>294</v>
      </c>
      <c r="AZ105" s="458" t="s">
        <v>36</v>
      </c>
      <c r="BA105" s="360" t="s">
        <v>218</v>
      </c>
      <c r="BB105" s="327" t="s">
        <v>46</v>
      </c>
      <c r="BC105" s="304" t="s">
        <v>428</v>
      </c>
      <c r="BH105" s="458" t="s">
        <v>294</v>
      </c>
      <c r="BI105" s="361" t="s">
        <v>1281</v>
      </c>
      <c r="BJ105" s="304" t="s">
        <v>1284</v>
      </c>
    </row>
    <row r="106" spans="1:62" ht="15.6">
      <c r="A106" s="310"/>
      <c r="B106" s="322">
        <v>89</v>
      </c>
      <c r="C106" s="358" t="s">
        <v>79</v>
      </c>
      <c r="D106" s="322" t="s">
        <v>20</v>
      </c>
      <c r="E106" s="322" t="s">
        <v>59</v>
      </c>
      <c r="F106" s="313">
        <v>0</v>
      </c>
      <c r="G106" s="323">
        <v>1.1400000000000001</v>
      </c>
      <c r="H106" s="341">
        <v>1.1400000000000001</v>
      </c>
      <c r="I106" s="324">
        <v>0</v>
      </c>
      <c r="J106" s="324">
        <v>0</v>
      </c>
      <c r="K106" s="324">
        <v>0</v>
      </c>
      <c r="L106" s="324">
        <v>0</v>
      </c>
      <c r="M106" s="327" t="s">
        <v>20</v>
      </c>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7" t="s">
        <v>175</v>
      </c>
      <c r="AU106" s="458" t="s">
        <v>621</v>
      </c>
      <c r="AV106" s="532"/>
      <c r="AW106" s="456" t="s">
        <v>431</v>
      </c>
      <c r="AX106" s="456" t="s">
        <v>432</v>
      </c>
      <c r="AY106" s="458" t="s">
        <v>294</v>
      </c>
      <c r="AZ106" s="458" t="s">
        <v>36</v>
      </c>
      <c r="BA106" s="360" t="s">
        <v>218</v>
      </c>
      <c r="BB106" s="327" t="s">
        <v>175</v>
      </c>
      <c r="BC106" s="304" t="s">
        <v>428</v>
      </c>
      <c r="BH106" s="458" t="s">
        <v>294</v>
      </c>
      <c r="BI106" s="361" t="s">
        <v>1281</v>
      </c>
      <c r="BJ106" s="304" t="s">
        <v>1284</v>
      </c>
    </row>
    <row r="107" spans="1:62" ht="15.6">
      <c r="A107" s="310"/>
      <c r="B107" s="322">
        <v>90</v>
      </c>
      <c r="C107" s="358" t="s">
        <v>81</v>
      </c>
      <c r="D107" s="322" t="s">
        <v>20</v>
      </c>
      <c r="E107" s="322" t="s">
        <v>59</v>
      </c>
      <c r="F107" s="313">
        <v>0</v>
      </c>
      <c r="G107" s="323">
        <v>0.6</v>
      </c>
      <c r="H107" s="324">
        <v>0.6</v>
      </c>
      <c r="I107" s="324">
        <v>0</v>
      </c>
      <c r="J107" s="324">
        <v>0</v>
      </c>
      <c r="K107" s="324">
        <v>0</v>
      </c>
      <c r="L107" s="324">
        <v>0</v>
      </c>
      <c r="M107" s="327" t="s">
        <v>20</v>
      </c>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7" t="s">
        <v>220</v>
      </c>
      <c r="AU107" s="458" t="s">
        <v>580</v>
      </c>
      <c r="AV107" s="532"/>
      <c r="AW107" s="456" t="s">
        <v>431</v>
      </c>
      <c r="AX107" s="456" t="s">
        <v>432</v>
      </c>
      <c r="AY107" s="458" t="s">
        <v>294</v>
      </c>
      <c r="AZ107" s="458" t="s">
        <v>36</v>
      </c>
      <c r="BA107" s="360" t="s">
        <v>218</v>
      </c>
      <c r="BB107" s="327" t="s">
        <v>220</v>
      </c>
      <c r="BC107" s="304" t="s">
        <v>428</v>
      </c>
      <c r="BH107" s="458" t="s">
        <v>294</v>
      </c>
      <c r="BI107" s="361" t="s">
        <v>1281</v>
      </c>
      <c r="BJ107" s="304" t="s">
        <v>1284</v>
      </c>
    </row>
    <row r="108" spans="1:62" ht="15.6">
      <c r="A108" s="310"/>
      <c r="B108" s="322">
        <v>91</v>
      </c>
      <c r="C108" s="358" t="s">
        <v>84</v>
      </c>
      <c r="D108" s="322" t="s">
        <v>20</v>
      </c>
      <c r="E108" s="322" t="s">
        <v>59</v>
      </c>
      <c r="F108" s="313">
        <v>0</v>
      </c>
      <c r="G108" s="323">
        <v>1.04</v>
      </c>
      <c r="H108" s="341">
        <v>1.04</v>
      </c>
      <c r="I108" s="324">
        <v>0</v>
      </c>
      <c r="J108" s="324">
        <v>0</v>
      </c>
      <c r="K108" s="324">
        <v>0</v>
      </c>
      <c r="L108" s="324">
        <v>0</v>
      </c>
      <c r="M108" s="327" t="s">
        <v>20</v>
      </c>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7" t="s">
        <v>290</v>
      </c>
      <c r="AU108" s="458" t="s">
        <v>581</v>
      </c>
      <c r="AV108" s="532"/>
      <c r="AW108" s="456" t="s">
        <v>431</v>
      </c>
      <c r="AX108" s="456" t="s">
        <v>432</v>
      </c>
      <c r="AY108" s="458" t="s">
        <v>294</v>
      </c>
      <c r="AZ108" s="458" t="s">
        <v>36</v>
      </c>
      <c r="BA108" s="360" t="s">
        <v>218</v>
      </c>
      <c r="BB108" s="327" t="s">
        <v>290</v>
      </c>
      <c r="BC108" s="304" t="s">
        <v>428</v>
      </c>
      <c r="BH108" s="458" t="s">
        <v>294</v>
      </c>
      <c r="BI108" s="361" t="s">
        <v>1281</v>
      </c>
      <c r="BJ108" s="304" t="s">
        <v>1284</v>
      </c>
    </row>
    <row r="109" spans="1:62" ht="15.6">
      <c r="A109" s="310"/>
      <c r="B109" s="322">
        <v>92</v>
      </c>
      <c r="C109" s="358" t="s">
        <v>85</v>
      </c>
      <c r="D109" s="322" t="s">
        <v>20</v>
      </c>
      <c r="E109" s="322" t="s">
        <v>59</v>
      </c>
      <c r="F109" s="313">
        <v>0</v>
      </c>
      <c r="G109" s="323">
        <v>0.6</v>
      </c>
      <c r="H109" s="324">
        <v>0.6</v>
      </c>
      <c r="I109" s="324">
        <v>0</v>
      </c>
      <c r="J109" s="324">
        <v>0</v>
      </c>
      <c r="K109" s="324">
        <v>0</v>
      </c>
      <c r="L109" s="324">
        <v>0</v>
      </c>
      <c r="M109" s="327" t="s">
        <v>20</v>
      </c>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7" t="s">
        <v>285</v>
      </c>
      <c r="AU109" s="458" t="s">
        <v>582</v>
      </c>
      <c r="AV109" s="532"/>
      <c r="AW109" s="456" t="s">
        <v>431</v>
      </c>
      <c r="AX109" s="456" t="s">
        <v>432</v>
      </c>
      <c r="AY109" s="458" t="s">
        <v>294</v>
      </c>
      <c r="AZ109" s="458" t="s">
        <v>36</v>
      </c>
      <c r="BA109" s="360" t="s">
        <v>218</v>
      </c>
      <c r="BB109" s="327" t="s">
        <v>285</v>
      </c>
      <c r="BC109" s="304" t="s">
        <v>428</v>
      </c>
      <c r="BH109" s="458" t="s">
        <v>294</v>
      </c>
      <c r="BI109" s="361" t="s">
        <v>1281</v>
      </c>
      <c r="BJ109" s="304" t="s">
        <v>1284</v>
      </c>
    </row>
    <row r="110" spans="1:62" ht="15.6">
      <c r="A110" s="310"/>
      <c r="B110" s="322">
        <v>93</v>
      </c>
      <c r="C110" s="358" t="s">
        <v>86</v>
      </c>
      <c r="D110" s="322" t="s">
        <v>20</v>
      </c>
      <c r="E110" s="322" t="s">
        <v>59</v>
      </c>
      <c r="F110" s="313">
        <v>0</v>
      </c>
      <c r="G110" s="323">
        <v>0.60000000000000009</v>
      </c>
      <c r="H110" s="324">
        <v>0.60000000000000009</v>
      </c>
      <c r="I110" s="324">
        <v>0</v>
      </c>
      <c r="J110" s="324">
        <v>0</v>
      </c>
      <c r="K110" s="324">
        <v>0</v>
      </c>
      <c r="L110" s="324">
        <v>0</v>
      </c>
      <c r="M110" s="327" t="s">
        <v>20</v>
      </c>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7" t="s">
        <v>247</v>
      </c>
      <c r="AU110" s="458" t="s">
        <v>583</v>
      </c>
      <c r="AV110" s="532"/>
      <c r="AW110" s="456" t="s">
        <v>431</v>
      </c>
      <c r="AX110" s="456" t="s">
        <v>432</v>
      </c>
      <c r="AY110" s="458" t="s">
        <v>294</v>
      </c>
      <c r="AZ110" s="458" t="s">
        <v>36</v>
      </c>
      <c r="BA110" s="360" t="s">
        <v>218</v>
      </c>
      <c r="BB110" s="327" t="s">
        <v>247</v>
      </c>
      <c r="BC110" s="304" t="s">
        <v>428</v>
      </c>
      <c r="BH110" s="458" t="s">
        <v>294</v>
      </c>
      <c r="BI110" s="361" t="s">
        <v>1281</v>
      </c>
      <c r="BJ110" s="304" t="s">
        <v>1284</v>
      </c>
    </row>
    <row r="111" spans="1:62" ht="15.6">
      <c r="A111" s="310"/>
      <c r="B111" s="322">
        <v>94</v>
      </c>
      <c r="C111" s="358" t="s">
        <v>80</v>
      </c>
      <c r="D111" s="322" t="s">
        <v>20</v>
      </c>
      <c r="E111" s="322" t="s">
        <v>59</v>
      </c>
      <c r="F111" s="313">
        <v>0</v>
      </c>
      <c r="G111" s="323">
        <v>0.90000000000000013</v>
      </c>
      <c r="H111" s="324">
        <v>0.90000000000000013</v>
      </c>
      <c r="I111" s="324">
        <v>0</v>
      </c>
      <c r="J111" s="324">
        <v>0</v>
      </c>
      <c r="K111" s="324">
        <v>0</v>
      </c>
      <c r="L111" s="324">
        <v>0</v>
      </c>
      <c r="M111" s="327" t="s">
        <v>20</v>
      </c>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7" t="s">
        <v>236</v>
      </c>
      <c r="AU111" s="458" t="s">
        <v>621</v>
      </c>
      <c r="AV111" s="532"/>
      <c r="AW111" s="456" t="s">
        <v>431</v>
      </c>
      <c r="AX111" s="456" t="s">
        <v>432</v>
      </c>
      <c r="AY111" s="458" t="s">
        <v>294</v>
      </c>
      <c r="AZ111" s="458" t="s">
        <v>36</v>
      </c>
      <c r="BA111" s="360" t="s">
        <v>218</v>
      </c>
      <c r="BB111" s="327" t="s">
        <v>236</v>
      </c>
      <c r="BC111" s="304" t="s">
        <v>428</v>
      </c>
      <c r="BH111" s="458" t="s">
        <v>787</v>
      </c>
      <c r="BI111" s="361" t="s">
        <v>1281</v>
      </c>
      <c r="BJ111" s="304" t="s">
        <v>1284</v>
      </c>
    </row>
    <row r="112" spans="1:62" ht="31.2">
      <c r="A112" s="310"/>
      <c r="B112" s="322">
        <v>95</v>
      </c>
      <c r="C112" s="358" t="s">
        <v>87</v>
      </c>
      <c r="D112" s="322" t="s">
        <v>20</v>
      </c>
      <c r="E112" s="322" t="s">
        <v>59</v>
      </c>
      <c r="F112" s="313">
        <v>0</v>
      </c>
      <c r="G112" s="323">
        <v>0.79</v>
      </c>
      <c r="H112" s="341">
        <v>0.79</v>
      </c>
      <c r="I112" s="324">
        <v>0</v>
      </c>
      <c r="J112" s="324">
        <v>0</v>
      </c>
      <c r="K112" s="324">
        <v>0</v>
      </c>
      <c r="L112" s="324">
        <v>0</v>
      </c>
      <c r="M112" s="327" t="s">
        <v>20</v>
      </c>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7" t="s">
        <v>232</v>
      </c>
      <c r="AU112" s="458" t="s">
        <v>621</v>
      </c>
      <c r="AV112" s="532"/>
      <c r="AW112" s="456" t="s">
        <v>431</v>
      </c>
      <c r="AX112" s="456" t="s">
        <v>471</v>
      </c>
      <c r="AY112" s="458" t="s">
        <v>294</v>
      </c>
      <c r="AZ112" s="458" t="s">
        <v>36</v>
      </c>
      <c r="BA112" s="360" t="s">
        <v>218</v>
      </c>
      <c r="BB112" s="327" t="s">
        <v>232</v>
      </c>
      <c r="BC112" s="304" t="s">
        <v>428</v>
      </c>
      <c r="BH112" s="458" t="s">
        <v>294</v>
      </c>
      <c r="BI112" s="361" t="s">
        <v>1281</v>
      </c>
      <c r="BJ112" s="304" t="s">
        <v>1284</v>
      </c>
    </row>
    <row r="113" spans="1:65" ht="15.6">
      <c r="A113" s="310"/>
      <c r="B113" s="322">
        <v>96</v>
      </c>
      <c r="C113" s="358" t="s">
        <v>82</v>
      </c>
      <c r="D113" s="322" t="s">
        <v>20</v>
      </c>
      <c r="E113" s="322" t="s">
        <v>59</v>
      </c>
      <c r="F113" s="313">
        <v>0</v>
      </c>
      <c r="G113" s="323">
        <v>0.7</v>
      </c>
      <c r="H113" s="324">
        <v>0.7</v>
      </c>
      <c r="I113" s="324">
        <v>0</v>
      </c>
      <c r="J113" s="324">
        <v>0</v>
      </c>
      <c r="K113" s="324">
        <v>0</v>
      </c>
      <c r="L113" s="324">
        <v>0</v>
      </c>
      <c r="M113" s="327" t="s">
        <v>20</v>
      </c>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7" t="s">
        <v>77</v>
      </c>
      <c r="AU113" s="458" t="s">
        <v>584</v>
      </c>
      <c r="AV113" s="532"/>
      <c r="AW113" s="456" t="s">
        <v>431</v>
      </c>
      <c r="AX113" s="456" t="s">
        <v>432</v>
      </c>
      <c r="AY113" s="458" t="s">
        <v>294</v>
      </c>
      <c r="AZ113" s="458" t="s">
        <v>36</v>
      </c>
      <c r="BA113" s="360" t="s">
        <v>218</v>
      </c>
      <c r="BB113" s="327" t="s">
        <v>77</v>
      </c>
      <c r="BC113" s="304" t="s">
        <v>428</v>
      </c>
      <c r="BH113" s="458" t="s">
        <v>294</v>
      </c>
      <c r="BI113" s="361" t="s">
        <v>1281</v>
      </c>
      <c r="BJ113" s="304" t="s">
        <v>1284</v>
      </c>
    </row>
    <row r="114" spans="1:65" ht="31.2">
      <c r="A114" s="310"/>
      <c r="B114" s="322">
        <v>97</v>
      </c>
      <c r="C114" s="358" t="s">
        <v>88</v>
      </c>
      <c r="D114" s="322" t="s">
        <v>20</v>
      </c>
      <c r="E114" s="322" t="s">
        <v>59</v>
      </c>
      <c r="F114" s="313">
        <v>0</v>
      </c>
      <c r="G114" s="323">
        <v>0.55000000000000004</v>
      </c>
      <c r="H114" s="341">
        <v>0.55000000000000004</v>
      </c>
      <c r="I114" s="324">
        <v>0</v>
      </c>
      <c r="J114" s="324">
        <v>0</v>
      </c>
      <c r="K114" s="324">
        <v>0</v>
      </c>
      <c r="L114" s="324">
        <v>0</v>
      </c>
      <c r="M114" s="327" t="s">
        <v>20</v>
      </c>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7" t="s">
        <v>243</v>
      </c>
      <c r="AU114" s="458" t="s">
        <v>621</v>
      </c>
      <c r="AV114" s="532"/>
      <c r="AW114" s="456" t="s">
        <v>431</v>
      </c>
      <c r="AX114" s="456" t="s">
        <v>471</v>
      </c>
      <c r="AY114" s="458" t="s">
        <v>294</v>
      </c>
      <c r="AZ114" s="458" t="s">
        <v>36</v>
      </c>
      <c r="BA114" s="360" t="s">
        <v>218</v>
      </c>
      <c r="BB114" s="327" t="s">
        <v>243</v>
      </c>
      <c r="BC114" s="304" t="s">
        <v>428</v>
      </c>
      <c r="BH114" s="458" t="s">
        <v>787</v>
      </c>
      <c r="BI114" s="361" t="s">
        <v>1281</v>
      </c>
      <c r="BJ114" s="304" t="s">
        <v>1284</v>
      </c>
    </row>
    <row r="115" spans="1:65" ht="15.6">
      <c r="A115" s="310"/>
      <c r="B115" s="322">
        <v>98</v>
      </c>
      <c r="C115" s="358" t="s">
        <v>89</v>
      </c>
      <c r="D115" s="322" t="s">
        <v>20</v>
      </c>
      <c r="E115" s="322" t="s">
        <v>59</v>
      </c>
      <c r="F115" s="313">
        <v>0</v>
      </c>
      <c r="G115" s="323">
        <v>0.55000000000000004</v>
      </c>
      <c r="H115" s="341">
        <v>0.55000000000000004</v>
      </c>
      <c r="I115" s="324">
        <v>0</v>
      </c>
      <c r="J115" s="324">
        <v>0</v>
      </c>
      <c r="K115" s="324">
        <v>0</v>
      </c>
      <c r="L115" s="324">
        <v>0</v>
      </c>
      <c r="M115" s="327" t="s">
        <v>20</v>
      </c>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7" t="s">
        <v>234</v>
      </c>
      <c r="AU115" s="458" t="s">
        <v>621</v>
      </c>
      <c r="AV115" s="532"/>
      <c r="AW115" s="456" t="s">
        <v>431</v>
      </c>
      <c r="AX115" s="456" t="s">
        <v>432</v>
      </c>
      <c r="AY115" s="458" t="s">
        <v>294</v>
      </c>
      <c r="AZ115" s="458" t="s">
        <v>36</v>
      </c>
      <c r="BA115" s="360" t="s">
        <v>218</v>
      </c>
      <c r="BB115" s="327" t="s">
        <v>234</v>
      </c>
      <c r="BC115" s="304" t="s">
        <v>428</v>
      </c>
      <c r="BH115" s="458" t="s">
        <v>787</v>
      </c>
      <c r="BI115" s="361" t="s">
        <v>1281</v>
      </c>
      <c r="BJ115" s="304" t="s">
        <v>1284</v>
      </c>
    </row>
    <row r="116" spans="1:65" ht="16.8">
      <c r="A116" s="310"/>
      <c r="B116" s="457" t="s">
        <v>40</v>
      </c>
      <c r="C116" s="314" t="s">
        <v>69</v>
      </c>
      <c r="D116" s="311"/>
      <c r="E116" s="362"/>
      <c r="F116" s="313">
        <v>0</v>
      </c>
      <c r="G116" s="9">
        <f t="shared" ref="G116:L116" si="9">SUM(G118:G126)</f>
        <v>39.727999999999994</v>
      </c>
      <c r="H116" s="9">
        <f t="shared" si="9"/>
        <v>0</v>
      </c>
      <c r="I116" s="9">
        <f t="shared" si="9"/>
        <v>39.727999999999994</v>
      </c>
      <c r="J116" s="9">
        <f t="shared" si="9"/>
        <v>21.386000000000006</v>
      </c>
      <c r="K116" s="9">
        <f t="shared" si="9"/>
        <v>5.44</v>
      </c>
      <c r="L116" s="9">
        <f t="shared" si="9"/>
        <v>12.901999999999999</v>
      </c>
      <c r="M116" s="454"/>
      <c r="N116" s="454">
        <v>0.02</v>
      </c>
      <c r="O116" s="454">
        <v>2.5</v>
      </c>
      <c r="P116" s="454">
        <v>0</v>
      </c>
      <c r="Q116" s="454">
        <v>31.405999999999999</v>
      </c>
      <c r="R116" s="454">
        <v>0</v>
      </c>
      <c r="S116" s="454">
        <v>0</v>
      </c>
      <c r="T116" s="454">
        <v>2.8</v>
      </c>
      <c r="U116" s="454">
        <v>1.7</v>
      </c>
      <c r="V116" s="454">
        <v>0</v>
      </c>
      <c r="W116" s="454">
        <v>0.2</v>
      </c>
      <c r="X116" s="454">
        <v>0</v>
      </c>
      <c r="Y116" s="454">
        <v>10.1</v>
      </c>
      <c r="Z116" s="454">
        <v>0.03</v>
      </c>
      <c r="AA116" s="454">
        <v>0</v>
      </c>
      <c r="AB116" s="454">
        <v>0</v>
      </c>
      <c r="AC116" s="454">
        <v>0</v>
      </c>
      <c r="AD116" s="454">
        <v>0</v>
      </c>
      <c r="AE116" s="454">
        <v>0</v>
      </c>
      <c r="AF116" s="454">
        <v>0</v>
      </c>
      <c r="AG116" s="454">
        <v>3.0000000000000001E-3</v>
      </c>
      <c r="AH116" s="454">
        <v>0</v>
      </c>
      <c r="AI116" s="454">
        <v>0</v>
      </c>
      <c r="AJ116" s="454">
        <v>0</v>
      </c>
      <c r="AK116" s="454">
        <v>0.01</v>
      </c>
      <c r="AL116" s="454">
        <v>0.29699999999999999</v>
      </c>
      <c r="AM116" s="454">
        <v>0</v>
      </c>
      <c r="AN116" s="454"/>
      <c r="AO116" s="454">
        <v>0</v>
      </c>
      <c r="AP116" s="454">
        <v>0</v>
      </c>
      <c r="AQ116" s="454">
        <v>1.1519999999999999</v>
      </c>
      <c r="AR116" s="454">
        <v>1.0009999999999999</v>
      </c>
      <c r="AS116" s="454">
        <v>0.151</v>
      </c>
      <c r="AT116" s="311"/>
      <c r="AU116" s="311"/>
      <c r="AV116" s="318"/>
      <c r="AW116" s="318"/>
      <c r="AX116" s="318"/>
      <c r="AY116" s="311"/>
      <c r="AZ116" s="319"/>
      <c r="BA116" s="320"/>
      <c r="BH116" s="315"/>
    </row>
    <row r="117" spans="1:65" ht="109.2">
      <c r="A117" s="310" t="s">
        <v>1148</v>
      </c>
      <c r="B117" s="458">
        <v>99</v>
      </c>
      <c r="C117" s="455" t="s">
        <v>73</v>
      </c>
      <c r="D117" s="458" t="s">
        <v>18</v>
      </c>
      <c r="E117" s="362"/>
      <c r="F117" s="313"/>
      <c r="G117" s="13">
        <v>38.630000000000003</v>
      </c>
      <c r="H117" s="13"/>
      <c r="I117" s="13">
        <v>38.630000000000003</v>
      </c>
      <c r="J117" s="13">
        <v>15.07</v>
      </c>
      <c r="K117" s="13">
        <v>22.56</v>
      </c>
      <c r="L117" s="13">
        <v>1</v>
      </c>
      <c r="M117" s="327" t="s">
        <v>1149</v>
      </c>
      <c r="N117" s="454"/>
      <c r="O117" s="454"/>
      <c r="P117" s="454"/>
      <c r="Q117" s="454"/>
      <c r="R117" s="454"/>
      <c r="S117" s="454"/>
      <c r="T117" s="454"/>
      <c r="U117" s="454"/>
      <c r="V117" s="454"/>
      <c r="W117" s="454"/>
      <c r="X117" s="454"/>
      <c r="Y117" s="454"/>
      <c r="Z117" s="454"/>
      <c r="AA117" s="454"/>
      <c r="AB117" s="454"/>
      <c r="AC117" s="454"/>
      <c r="AD117" s="454"/>
      <c r="AE117" s="454"/>
      <c r="AF117" s="454"/>
      <c r="AG117" s="454"/>
      <c r="AH117" s="454"/>
      <c r="AI117" s="454"/>
      <c r="AJ117" s="454"/>
      <c r="AK117" s="454"/>
      <c r="AL117" s="454"/>
      <c r="AM117" s="454"/>
      <c r="AN117" s="454"/>
      <c r="AO117" s="454"/>
      <c r="AP117" s="454"/>
      <c r="AQ117" s="454"/>
      <c r="AR117" s="454"/>
      <c r="AS117" s="454"/>
      <c r="AT117" s="458" t="s">
        <v>295</v>
      </c>
      <c r="AU117" s="458" t="s">
        <v>539</v>
      </c>
      <c r="AV117" s="456" t="s">
        <v>1297</v>
      </c>
      <c r="AW117" s="318"/>
      <c r="AX117" s="318"/>
      <c r="AY117" s="311"/>
      <c r="AZ117" s="458" t="s">
        <v>36</v>
      </c>
      <c r="BA117" s="320"/>
      <c r="BH117" s="315"/>
      <c r="BI117" s="359" t="s">
        <v>806</v>
      </c>
    </row>
    <row r="118" spans="1:65" ht="78" customHeight="1">
      <c r="A118" s="310" t="s">
        <v>1150</v>
      </c>
      <c r="B118" s="458">
        <v>100</v>
      </c>
      <c r="C118" s="455" t="s">
        <v>346</v>
      </c>
      <c r="D118" s="458" t="s">
        <v>18</v>
      </c>
      <c r="E118" s="458" t="s">
        <v>59</v>
      </c>
      <c r="F118" s="313">
        <v>0</v>
      </c>
      <c r="G118" s="323">
        <v>0.88800000000000001</v>
      </c>
      <c r="H118" s="329"/>
      <c r="I118" s="324">
        <v>0.88800000000000001</v>
      </c>
      <c r="J118" s="324">
        <v>0.436</v>
      </c>
      <c r="K118" s="324">
        <v>0.3</v>
      </c>
      <c r="L118" s="324">
        <v>0.152</v>
      </c>
      <c r="M118" s="327" t="s">
        <v>488</v>
      </c>
      <c r="N118" s="326"/>
      <c r="O118" s="326"/>
      <c r="P118" s="326"/>
      <c r="Q118" s="326">
        <v>0.436</v>
      </c>
      <c r="R118" s="326"/>
      <c r="S118" s="326"/>
      <c r="T118" s="326"/>
      <c r="U118" s="326"/>
      <c r="V118" s="326"/>
      <c r="W118" s="326"/>
      <c r="X118" s="326"/>
      <c r="Y118" s="326"/>
      <c r="Z118" s="326"/>
      <c r="AA118" s="326"/>
      <c r="AB118" s="326"/>
      <c r="AC118" s="326"/>
      <c r="AD118" s="326"/>
      <c r="AE118" s="326"/>
      <c r="AF118" s="326"/>
      <c r="AG118" s="326">
        <v>3.0000000000000001E-3</v>
      </c>
      <c r="AH118" s="326"/>
      <c r="AI118" s="326"/>
      <c r="AJ118" s="326"/>
      <c r="AK118" s="326"/>
      <c r="AL118" s="326">
        <v>0.29699999999999999</v>
      </c>
      <c r="AM118" s="326"/>
      <c r="AN118" s="326"/>
      <c r="AO118" s="326"/>
      <c r="AP118" s="326"/>
      <c r="AQ118" s="326">
        <v>0.152</v>
      </c>
      <c r="AR118" s="326">
        <v>1E-3</v>
      </c>
      <c r="AS118" s="326">
        <v>0.151</v>
      </c>
      <c r="AT118" s="327" t="s">
        <v>296</v>
      </c>
      <c r="AU118" s="458" t="s">
        <v>539</v>
      </c>
      <c r="AV118" s="456" t="s">
        <v>1299</v>
      </c>
      <c r="AW118" s="456"/>
      <c r="AX118" s="456"/>
      <c r="AY118" s="327" t="s">
        <v>224</v>
      </c>
      <c r="AZ118" s="458" t="s">
        <v>36</v>
      </c>
      <c r="BA118" s="353" t="s">
        <v>294</v>
      </c>
      <c r="BB118" s="363"/>
      <c r="BC118" s="304" t="s">
        <v>428</v>
      </c>
      <c r="BE118" s="304" t="s">
        <v>347</v>
      </c>
      <c r="BF118" s="304" t="s">
        <v>224</v>
      </c>
      <c r="BH118" s="315" t="s">
        <v>788</v>
      </c>
      <c r="BI118" s="359" t="s">
        <v>807</v>
      </c>
    </row>
    <row r="119" spans="1:65" s="333" customFormat="1" ht="111" customHeight="1">
      <c r="A119" s="310" t="s">
        <v>1151</v>
      </c>
      <c r="B119" s="458">
        <v>101</v>
      </c>
      <c r="C119" s="455" t="s">
        <v>350</v>
      </c>
      <c r="D119" s="458" t="s">
        <v>18</v>
      </c>
      <c r="E119" s="458" t="s">
        <v>423</v>
      </c>
      <c r="F119" s="313">
        <v>0</v>
      </c>
      <c r="G119" s="324">
        <v>17.260000000000002</v>
      </c>
      <c r="H119" s="324"/>
      <c r="I119" s="324">
        <v>17.260000000000002</v>
      </c>
      <c r="J119" s="324">
        <v>11.95</v>
      </c>
      <c r="K119" s="324">
        <v>4.95</v>
      </c>
      <c r="L119" s="324">
        <v>0.36</v>
      </c>
      <c r="M119" s="327" t="s">
        <v>1343</v>
      </c>
      <c r="N119" s="326">
        <v>3.5</v>
      </c>
      <c r="O119" s="326">
        <v>0.2</v>
      </c>
      <c r="P119" s="326"/>
      <c r="Q119" s="326">
        <v>3.5</v>
      </c>
      <c r="R119" s="326"/>
      <c r="S119" s="326"/>
      <c r="T119" s="326">
        <v>0.3</v>
      </c>
      <c r="U119" s="326">
        <v>1.5</v>
      </c>
      <c r="V119" s="326">
        <v>1</v>
      </c>
      <c r="W119" s="326">
        <v>0.5</v>
      </c>
      <c r="X119" s="326"/>
      <c r="Y119" s="326"/>
      <c r="Z119" s="326">
        <v>1.2</v>
      </c>
      <c r="AA119" s="326"/>
      <c r="AB119" s="326">
        <v>0.14000000000000001</v>
      </c>
      <c r="AC119" s="326"/>
      <c r="AD119" s="326"/>
      <c r="AE119" s="326"/>
      <c r="AF119" s="326"/>
      <c r="AG119" s="326">
        <v>1.5</v>
      </c>
      <c r="AH119" s="326">
        <v>1.2</v>
      </c>
      <c r="AI119" s="326"/>
      <c r="AJ119" s="326"/>
      <c r="AK119" s="326"/>
      <c r="AL119" s="326">
        <v>0.21</v>
      </c>
      <c r="AM119" s="326"/>
      <c r="AN119" s="326">
        <v>0.7</v>
      </c>
      <c r="AO119" s="326"/>
      <c r="AP119" s="326"/>
      <c r="AQ119" s="326">
        <v>0.3</v>
      </c>
      <c r="AR119" s="326"/>
      <c r="AS119" s="326">
        <v>0.3</v>
      </c>
      <c r="AT119" s="327" t="s">
        <v>46</v>
      </c>
      <c r="AU119" s="458" t="s">
        <v>539</v>
      </c>
      <c r="AV119" s="456" t="s">
        <v>1342</v>
      </c>
      <c r="AW119" s="456"/>
      <c r="AX119" s="456" t="s">
        <v>466</v>
      </c>
      <c r="AY119" s="327"/>
      <c r="AZ119" s="458" t="s">
        <v>36</v>
      </c>
      <c r="BA119" s="331"/>
      <c r="BB119" s="332"/>
      <c r="BC119" s="304" t="s">
        <v>428</v>
      </c>
      <c r="BH119" s="458" t="s">
        <v>294</v>
      </c>
      <c r="BI119" s="327"/>
      <c r="BJ119" s="341"/>
      <c r="BK119" s="335"/>
      <c r="BL119" s="335"/>
      <c r="BM119" s="335"/>
    </row>
    <row r="120" spans="1:65" s="346" customFormat="1" ht="53.4" customHeight="1">
      <c r="A120" s="310" t="s">
        <v>1152</v>
      </c>
      <c r="B120" s="458">
        <v>102</v>
      </c>
      <c r="C120" s="455" t="s">
        <v>443</v>
      </c>
      <c r="D120" s="458" t="s">
        <v>18</v>
      </c>
      <c r="E120" s="458"/>
      <c r="F120" s="313"/>
      <c r="G120" s="324">
        <v>1.2</v>
      </c>
      <c r="H120" s="324"/>
      <c r="I120" s="324">
        <v>1.2</v>
      </c>
      <c r="J120" s="324">
        <v>0.73</v>
      </c>
      <c r="K120" s="324">
        <v>0.15</v>
      </c>
      <c r="L120" s="324">
        <v>0.32</v>
      </c>
      <c r="M120" s="458" t="s">
        <v>522</v>
      </c>
      <c r="N120" s="326">
        <v>0.02</v>
      </c>
      <c r="O120" s="326">
        <v>0.02</v>
      </c>
      <c r="P120" s="326"/>
      <c r="Q120" s="326">
        <v>0.23</v>
      </c>
      <c r="R120" s="326"/>
      <c r="S120" s="326"/>
      <c r="T120" s="326"/>
      <c r="U120" s="326">
        <v>0.46</v>
      </c>
      <c r="V120" s="326"/>
      <c r="W120" s="326"/>
      <c r="X120" s="326"/>
      <c r="Y120" s="326"/>
      <c r="Z120" s="326"/>
      <c r="AA120" s="326"/>
      <c r="AB120" s="326"/>
      <c r="AC120" s="326"/>
      <c r="AD120" s="326"/>
      <c r="AE120" s="326"/>
      <c r="AF120" s="326"/>
      <c r="AG120" s="326"/>
      <c r="AH120" s="326">
        <v>0.15</v>
      </c>
      <c r="AI120" s="326"/>
      <c r="AJ120" s="326"/>
      <c r="AK120" s="326"/>
      <c r="AL120" s="326"/>
      <c r="AM120" s="326"/>
      <c r="AN120" s="326"/>
      <c r="AO120" s="326"/>
      <c r="AP120" s="326"/>
      <c r="AQ120" s="326">
        <v>0.32</v>
      </c>
      <c r="AR120" s="326"/>
      <c r="AS120" s="326"/>
      <c r="AT120" s="458" t="s">
        <v>483</v>
      </c>
      <c r="AU120" s="458" t="s">
        <v>539</v>
      </c>
      <c r="AV120" s="456" t="s">
        <v>1300</v>
      </c>
      <c r="AW120" s="364"/>
      <c r="AX120" s="364" t="s">
        <v>464</v>
      </c>
      <c r="AY120" s="327"/>
      <c r="AZ120" s="458" t="s">
        <v>36</v>
      </c>
      <c r="BA120" s="331"/>
      <c r="BB120" s="332"/>
      <c r="BH120" s="458" t="s">
        <v>294</v>
      </c>
      <c r="BI120" s="365"/>
    </row>
    <row r="121" spans="1:65" s="346" customFormat="1" ht="53.4" customHeight="1">
      <c r="A121" s="310" t="s">
        <v>1153</v>
      </c>
      <c r="B121" s="458">
        <v>103</v>
      </c>
      <c r="C121" s="455" t="s">
        <v>444</v>
      </c>
      <c r="D121" s="458" t="s">
        <v>18</v>
      </c>
      <c r="E121" s="458"/>
      <c r="F121" s="313"/>
      <c r="G121" s="324">
        <v>1.2</v>
      </c>
      <c r="H121" s="324"/>
      <c r="I121" s="324">
        <v>1.2</v>
      </c>
      <c r="J121" s="324">
        <v>0.89</v>
      </c>
      <c r="K121" s="324">
        <v>0</v>
      </c>
      <c r="L121" s="324">
        <v>0.31</v>
      </c>
      <c r="M121" s="458" t="s">
        <v>523</v>
      </c>
      <c r="N121" s="326">
        <v>0.03</v>
      </c>
      <c r="O121" s="326">
        <v>0.02</v>
      </c>
      <c r="P121" s="326"/>
      <c r="Q121" s="326">
        <v>0.2</v>
      </c>
      <c r="R121" s="326"/>
      <c r="S121" s="326"/>
      <c r="T121" s="326">
        <v>0.19</v>
      </c>
      <c r="U121" s="326">
        <v>0.2</v>
      </c>
      <c r="V121" s="326"/>
      <c r="W121" s="326">
        <v>0.25</v>
      </c>
      <c r="X121" s="326"/>
      <c r="Y121" s="326"/>
      <c r="Z121" s="326"/>
      <c r="AA121" s="326"/>
      <c r="AB121" s="326"/>
      <c r="AC121" s="326"/>
      <c r="AD121" s="326"/>
      <c r="AE121" s="326"/>
      <c r="AF121" s="326"/>
      <c r="AG121" s="326"/>
      <c r="AH121" s="326"/>
      <c r="AI121" s="326"/>
      <c r="AJ121" s="326"/>
      <c r="AK121" s="326"/>
      <c r="AL121" s="326"/>
      <c r="AM121" s="326"/>
      <c r="AN121" s="326"/>
      <c r="AO121" s="326"/>
      <c r="AP121" s="326"/>
      <c r="AQ121" s="326">
        <v>0.31</v>
      </c>
      <c r="AR121" s="326"/>
      <c r="AS121" s="326"/>
      <c r="AT121" s="458" t="s">
        <v>484</v>
      </c>
      <c r="AU121" s="458" t="s">
        <v>539</v>
      </c>
      <c r="AV121" s="456" t="s">
        <v>1300</v>
      </c>
      <c r="AW121" s="364"/>
      <c r="AX121" s="364" t="s">
        <v>465</v>
      </c>
      <c r="AY121" s="327"/>
      <c r="AZ121" s="458" t="s">
        <v>36</v>
      </c>
      <c r="BA121" s="331"/>
      <c r="BB121" s="332"/>
      <c r="BH121" s="458" t="s">
        <v>294</v>
      </c>
      <c r="BI121" s="365"/>
    </row>
    <row r="122" spans="1:65" s="346" customFormat="1" ht="53.4" customHeight="1">
      <c r="A122" s="310" t="s">
        <v>1154</v>
      </c>
      <c r="B122" s="458">
        <v>104</v>
      </c>
      <c r="C122" s="455" t="s">
        <v>445</v>
      </c>
      <c r="D122" s="458" t="s">
        <v>18</v>
      </c>
      <c r="E122" s="458"/>
      <c r="F122" s="313"/>
      <c r="G122" s="324">
        <v>1.75</v>
      </c>
      <c r="H122" s="324"/>
      <c r="I122" s="324">
        <v>1.75</v>
      </c>
      <c r="J122" s="324">
        <v>0.88</v>
      </c>
      <c r="K122" s="324">
        <v>0</v>
      </c>
      <c r="L122" s="324">
        <v>0.87</v>
      </c>
      <c r="M122" s="458" t="s">
        <v>524</v>
      </c>
      <c r="N122" s="326">
        <v>0.05</v>
      </c>
      <c r="O122" s="326">
        <v>0.1</v>
      </c>
      <c r="P122" s="326"/>
      <c r="Q122" s="326">
        <v>0.19</v>
      </c>
      <c r="R122" s="326"/>
      <c r="S122" s="326"/>
      <c r="T122" s="326">
        <v>0.04</v>
      </c>
      <c r="U122" s="326">
        <v>0.5</v>
      </c>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v>0.87</v>
      </c>
      <c r="AR122" s="326"/>
      <c r="AS122" s="326"/>
      <c r="AT122" s="458" t="s">
        <v>485</v>
      </c>
      <c r="AU122" s="458" t="s">
        <v>539</v>
      </c>
      <c r="AV122" s="456" t="s">
        <v>1300</v>
      </c>
      <c r="AW122" s="364"/>
      <c r="AX122" s="364" t="s">
        <v>465</v>
      </c>
      <c r="AY122" s="327"/>
      <c r="AZ122" s="458" t="s">
        <v>36</v>
      </c>
      <c r="BA122" s="331"/>
      <c r="BB122" s="332"/>
      <c r="BH122" s="458" t="s">
        <v>294</v>
      </c>
      <c r="BI122" s="365"/>
    </row>
    <row r="123" spans="1:65" s="346" customFormat="1" ht="61.8" customHeight="1">
      <c r="A123" s="310" t="s">
        <v>1155</v>
      </c>
      <c r="B123" s="458">
        <v>105</v>
      </c>
      <c r="C123" s="455" t="s">
        <v>446</v>
      </c>
      <c r="D123" s="458" t="s">
        <v>18</v>
      </c>
      <c r="E123" s="458"/>
      <c r="F123" s="313"/>
      <c r="G123" s="324">
        <v>6.33</v>
      </c>
      <c r="H123" s="324"/>
      <c r="I123" s="324">
        <v>6.33</v>
      </c>
      <c r="J123" s="324">
        <v>1.68</v>
      </c>
      <c r="K123" s="324">
        <v>0.04</v>
      </c>
      <c r="L123" s="324">
        <v>4.6100000000000003</v>
      </c>
      <c r="M123" s="458" t="s">
        <v>525</v>
      </c>
      <c r="N123" s="326">
        <v>0.05</v>
      </c>
      <c r="O123" s="326">
        <v>0.08</v>
      </c>
      <c r="P123" s="326"/>
      <c r="Q123" s="326">
        <v>0.38</v>
      </c>
      <c r="R123" s="326"/>
      <c r="S123" s="326"/>
      <c r="T123" s="326">
        <v>0.97</v>
      </c>
      <c r="U123" s="326"/>
      <c r="V123" s="326"/>
      <c r="W123" s="326">
        <v>0.2</v>
      </c>
      <c r="X123" s="326"/>
      <c r="Y123" s="326"/>
      <c r="Z123" s="326"/>
      <c r="AA123" s="326"/>
      <c r="AB123" s="326"/>
      <c r="AC123" s="326"/>
      <c r="AD123" s="326"/>
      <c r="AE123" s="326"/>
      <c r="AF123" s="326"/>
      <c r="AG123" s="326"/>
      <c r="AH123" s="326">
        <v>0.04</v>
      </c>
      <c r="AI123" s="326"/>
      <c r="AJ123" s="326"/>
      <c r="AK123" s="326"/>
      <c r="AL123" s="326"/>
      <c r="AM123" s="326"/>
      <c r="AN123" s="326"/>
      <c r="AO123" s="326"/>
      <c r="AP123" s="326"/>
      <c r="AQ123" s="326">
        <v>4.6100000000000003</v>
      </c>
      <c r="AR123" s="326"/>
      <c r="AS123" s="326"/>
      <c r="AT123" s="458" t="s">
        <v>450</v>
      </c>
      <c r="AU123" s="458" t="s">
        <v>539</v>
      </c>
      <c r="AV123" s="456" t="s">
        <v>1300</v>
      </c>
      <c r="AW123" s="364"/>
      <c r="AX123" s="364" t="s">
        <v>465</v>
      </c>
      <c r="AY123" s="327"/>
      <c r="AZ123" s="458" t="s">
        <v>36</v>
      </c>
      <c r="BA123" s="331"/>
      <c r="BB123" s="332"/>
      <c r="BH123" s="458" t="s">
        <v>294</v>
      </c>
      <c r="BI123" s="365"/>
    </row>
    <row r="124" spans="1:65" s="346" customFormat="1" ht="46.8">
      <c r="A124" s="310" t="s">
        <v>1156</v>
      </c>
      <c r="B124" s="458">
        <v>106</v>
      </c>
      <c r="C124" s="455" t="s">
        <v>447</v>
      </c>
      <c r="D124" s="458" t="s">
        <v>18</v>
      </c>
      <c r="E124" s="458"/>
      <c r="F124" s="313"/>
      <c r="G124" s="324">
        <v>4.5</v>
      </c>
      <c r="H124" s="324"/>
      <c r="I124" s="324">
        <v>4.5</v>
      </c>
      <c r="J124" s="324">
        <v>2.78</v>
      </c>
      <c r="K124" s="324">
        <v>0</v>
      </c>
      <c r="L124" s="324">
        <v>1.72</v>
      </c>
      <c r="M124" s="458" t="s">
        <v>526</v>
      </c>
      <c r="N124" s="326">
        <v>0.05</v>
      </c>
      <c r="O124" s="326">
        <v>0.05</v>
      </c>
      <c r="P124" s="326"/>
      <c r="Q124" s="326">
        <v>2.2799999999999998</v>
      </c>
      <c r="R124" s="326"/>
      <c r="S124" s="326"/>
      <c r="T124" s="326">
        <v>0.33</v>
      </c>
      <c r="U124" s="326">
        <v>7.0000000000000007E-2</v>
      </c>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v>1.72</v>
      </c>
      <c r="AR124" s="326"/>
      <c r="AS124" s="326"/>
      <c r="AT124" s="458" t="s">
        <v>451</v>
      </c>
      <c r="AU124" s="458" t="s">
        <v>539</v>
      </c>
      <c r="AV124" s="456" t="s">
        <v>1300</v>
      </c>
      <c r="AW124" s="364"/>
      <c r="AX124" s="364" t="s">
        <v>465</v>
      </c>
      <c r="AY124" s="327"/>
      <c r="AZ124" s="458" t="s">
        <v>36</v>
      </c>
      <c r="BA124" s="331"/>
      <c r="BB124" s="332"/>
      <c r="BH124" s="458" t="s">
        <v>294</v>
      </c>
      <c r="BI124" s="365"/>
    </row>
    <row r="125" spans="1:65" s="346" customFormat="1" ht="48.6" customHeight="1">
      <c r="A125" s="310" t="s">
        <v>1157</v>
      </c>
      <c r="B125" s="458">
        <v>107</v>
      </c>
      <c r="C125" s="455" t="s">
        <v>448</v>
      </c>
      <c r="D125" s="458" t="s">
        <v>18</v>
      </c>
      <c r="E125" s="458"/>
      <c r="F125" s="313"/>
      <c r="G125" s="324">
        <v>4.8</v>
      </c>
      <c r="H125" s="324"/>
      <c r="I125" s="324">
        <v>4.8</v>
      </c>
      <c r="J125" s="324">
        <v>0.94</v>
      </c>
      <c r="K125" s="324">
        <v>0</v>
      </c>
      <c r="L125" s="324">
        <v>3.86</v>
      </c>
      <c r="M125" s="458" t="s">
        <v>527</v>
      </c>
      <c r="N125" s="326"/>
      <c r="O125" s="326"/>
      <c r="P125" s="326"/>
      <c r="Q125" s="326">
        <v>0.23</v>
      </c>
      <c r="R125" s="326"/>
      <c r="S125" s="326"/>
      <c r="T125" s="326">
        <v>0.41</v>
      </c>
      <c r="U125" s="326">
        <v>0.3</v>
      </c>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6">
        <v>3.86</v>
      </c>
      <c r="AR125" s="326"/>
      <c r="AS125" s="326"/>
      <c r="AT125" s="458" t="s">
        <v>452</v>
      </c>
      <c r="AU125" s="458" t="s">
        <v>539</v>
      </c>
      <c r="AV125" s="456" t="s">
        <v>1300</v>
      </c>
      <c r="AW125" s="364"/>
      <c r="AX125" s="364" t="s">
        <v>464</v>
      </c>
      <c r="AY125" s="327"/>
      <c r="AZ125" s="458" t="s">
        <v>36</v>
      </c>
      <c r="BA125" s="331"/>
      <c r="BB125" s="332"/>
      <c r="BH125" s="458" t="s">
        <v>294</v>
      </c>
      <c r="BI125" s="365"/>
    </row>
    <row r="126" spans="1:65" s="346" customFormat="1" ht="46.8">
      <c r="A126" s="310" t="s">
        <v>1158</v>
      </c>
      <c r="B126" s="458">
        <v>108</v>
      </c>
      <c r="C126" s="455" t="s">
        <v>532</v>
      </c>
      <c r="D126" s="458" t="s">
        <v>18</v>
      </c>
      <c r="E126" s="458"/>
      <c r="F126" s="313"/>
      <c r="G126" s="324">
        <v>1.8</v>
      </c>
      <c r="H126" s="324"/>
      <c r="I126" s="324">
        <v>1.8</v>
      </c>
      <c r="J126" s="324">
        <v>1.1000000000000001</v>
      </c>
      <c r="K126" s="324">
        <v>0</v>
      </c>
      <c r="L126" s="324">
        <v>0.7</v>
      </c>
      <c r="M126" s="458" t="s">
        <v>533</v>
      </c>
      <c r="N126" s="326">
        <v>0.05</v>
      </c>
      <c r="O126" s="326">
        <v>0.05</v>
      </c>
      <c r="P126" s="326"/>
      <c r="Q126" s="326">
        <v>0.25</v>
      </c>
      <c r="R126" s="326"/>
      <c r="S126" s="326"/>
      <c r="T126" s="326">
        <v>0.25</v>
      </c>
      <c r="U126" s="326">
        <v>0.5</v>
      </c>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v>0.7</v>
      </c>
      <c r="AR126" s="326"/>
      <c r="AS126" s="326"/>
      <c r="AT126" s="458" t="s">
        <v>449</v>
      </c>
      <c r="AU126" s="458" t="s">
        <v>539</v>
      </c>
      <c r="AV126" s="456" t="s">
        <v>1300</v>
      </c>
      <c r="AW126" s="364"/>
      <c r="AX126" s="364"/>
      <c r="AY126" s="327"/>
      <c r="AZ126" s="458" t="s">
        <v>36</v>
      </c>
      <c r="BA126" s="331"/>
      <c r="BB126" s="332"/>
      <c r="BH126" s="458" t="s">
        <v>294</v>
      </c>
      <c r="BI126" s="365"/>
    </row>
    <row r="127" spans="1:65" s="333" customFormat="1" ht="81" customHeight="1">
      <c r="A127" s="310" t="s">
        <v>1159</v>
      </c>
      <c r="B127" s="458">
        <v>109</v>
      </c>
      <c r="C127" s="456" t="s">
        <v>681</v>
      </c>
      <c r="D127" s="458" t="s">
        <v>18</v>
      </c>
      <c r="E127" s="457"/>
      <c r="F127" s="313"/>
      <c r="G127" s="16">
        <v>3.19</v>
      </c>
      <c r="H127" s="324">
        <v>1.1299999999999999</v>
      </c>
      <c r="I127" s="16">
        <v>2.06</v>
      </c>
      <c r="J127" s="324">
        <v>0.85</v>
      </c>
      <c r="K127" s="324">
        <v>0.05</v>
      </c>
      <c r="L127" s="324">
        <v>1.1599999999999999</v>
      </c>
      <c r="M127" s="327" t="s">
        <v>1910</v>
      </c>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27" t="s">
        <v>711</v>
      </c>
      <c r="AU127" s="458" t="s">
        <v>539</v>
      </c>
      <c r="AV127" s="456" t="s">
        <v>1908</v>
      </c>
      <c r="AW127" s="456"/>
      <c r="AX127" s="456"/>
      <c r="AY127" s="327"/>
      <c r="AZ127" s="458" t="s">
        <v>1909</v>
      </c>
      <c r="BA127" s="331"/>
      <c r="BB127" s="332"/>
      <c r="BH127" s="458" t="s">
        <v>793</v>
      </c>
      <c r="BI127" s="347"/>
    </row>
    <row r="128" spans="1:65" s="333" customFormat="1" ht="60" customHeight="1">
      <c r="A128" s="310" t="s">
        <v>1160</v>
      </c>
      <c r="B128" s="458">
        <v>110</v>
      </c>
      <c r="C128" s="456" t="s">
        <v>682</v>
      </c>
      <c r="D128" s="458" t="s">
        <v>18</v>
      </c>
      <c r="E128" s="457"/>
      <c r="F128" s="313"/>
      <c r="G128" s="16">
        <v>0.4</v>
      </c>
      <c r="H128" s="316"/>
      <c r="I128" s="16">
        <v>0.4</v>
      </c>
      <c r="J128" s="324">
        <v>0.13</v>
      </c>
      <c r="K128" s="324"/>
      <c r="L128" s="324">
        <v>0.27</v>
      </c>
      <c r="M128" s="327" t="s">
        <v>695</v>
      </c>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458" t="s">
        <v>236</v>
      </c>
      <c r="AU128" s="458" t="s">
        <v>539</v>
      </c>
      <c r="AV128" s="456" t="s">
        <v>1301</v>
      </c>
      <c r="AW128" s="456"/>
      <c r="AX128" s="456"/>
      <c r="AY128" s="327"/>
      <c r="AZ128" s="458" t="s">
        <v>815</v>
      </c>
      <c r="BA128" s="331"/>
      <c r="BB128" s="332"/>
      <c r="BH128" s="458" t="s">
        <v>793</v>
      </c>
      <c r="BI128" s="347"/>
    </row>
    <row r="129" spans="1:61" s="333" customFormat="1" ht="46.8">
      <c r="A129" s="310" t="s">
        <v>1161</v>
      </c>
      <c r="B129" s="458">
        <v>111</v>
      </c>
      <c r="C129" s="456" t="s">
        <v>683</v>
      </c>
      <c r="D129" s="458" t="s">
        <v>18</v>
      </c>
      <c r="E129" s="457"/>
      <c r="F129" s="313"/>
      <c r="G129" s="16">
        <v>1.2</v>
      </c>
      <c r="H129" s="316"/>
      <c r="I129" s="16">
        <v>1.2</v>
      </c>
      <c r="J129" s="324">
        <v>0.51</v>
      </c>
      <c r="K129" s="324"/>
      <c r="L129" s="324">
        <v>0.69</v>
      </c>
      <c r="M129" s="327" t="s">
        <v>696</v>
      </c>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458" t="s">
        <v>712</v>
      </c>
      <c r="AU129" s="458" t="s">
        <v>539</v>
      </c>
      <c r="AV129" s="456" t="s">
        <v>1301</v>
      </c>
      <c r="AW129" s="456"/>
      <c r="AX129" s="456"/>
      <c r="AY129" s="327"/>
      <c r="AZ129" s="458" t="s">
        <v>815</v>
      </c>
      <c r="BA129" s="331"/>
      <c r="BB129" s="332"/>
      <c r="BH129" s="458" t="s">
        <v>793</v>
      </c>
      <c r="BI129" s="347"/>
    </row>
    <row r="130" spans="1:61" s="333" customFormat="1" ht="46.8">
      <c r="A130" s="310" t="s">
        <v>1162</v>
      </c>
      <c r="B130" s="458">
        <v>112</v>
      </c>
      <c r="C130" s="456" t="s">
        <v>684</v>
      </c>
      <c r="D130" s="458" t="s">
        <v>18</v>
      </c>
      <c r="E130" s="457"/>
      <c r="F130" s="313"/>
      <c r="G130" s="16">
        <v>3.2</v>
      </c>
      <c r="H130" s="316"/>
      <c r="I130" s="16">
        <v>3.2</v>
      </c>
      <c r="J130" s="324">
        <v>1.9100000000000001</v>
      </c>
      <c r="K130" s="324"/>
      <c r="L130" s="324">
        <v>1.29</v>
      </c>
      <c r="M130" s="327" t="s">
        <v>697</v>
      </c>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458" t="s">
        <v>243</v>
      </c>
      <c r="AU130" s="458" t="s">
        <v>539</v>
      </c>
      <c r="AV130" s="456" t="s">
        <v>1301</v>
      </c>
      <c r="AW130" s="456"/>
      <c r="AX130" s="456"/>
      <c r="AY130" s="327"/>
      <c r="AZ130" s="458" t="s">
        <v>815</v>
      </c>
      <c r="BA130" s="331"/>
      <c r="BB130" s="332"/>
      <c r="BH130" s="458" t="s">
        <v>793</v>
      </c>
      <c r="BI130" s="347"/>
    </row>
    <row r="131" spans="1:61" s="333" customFormat="1" ht="46.8">
      <c r="A131" s="310" t="s">
        <v>1163</v>
      </c>
      <c r="B131" s="458">
        <v>113</v>
      </c>
      <c r="C131" s="456" t="s">
        <v>685</v>
      </c>
      <c r="D131" s="458" t="s">
        <v>18</v>
      </c>
      <c r="E131" s="457"/>
      <c r="F131" s="313"/>
      <c r="G131" s="16">
        <v>3.5999999999999996</v>
      </c>
      <c r="H131" s="316"/>
      <c r="I131" s="16">
        <v>3.5999999999999996</v>
      </c>
      <c r="J131" s="324">
        <v>3.13</v>
      </c>
      <c r="K131" s="324"/>
      <c r="L131" s="324">
        <v>0.47</v>
      </c>
      <c r="M131" s="327" t="s">
        <v>698</v>
      </c>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458" t="s">
        <v>234</v>
      </c>
      <c r="AU131" s="458" t="s">
        <v>539</v>
      </c>
      <c r="AV131" s="456" t="s">
        <v>1301</v>
      </c>
      <c r="AW131" s="456"/>
      <c r="AX131" s="456"/>
      <c r="AY131" s="327"/>
      <c r="AZ131" s="458" t="s">
        <v>815</v>
      </c>
      <c r="BA131" s="331"/>
      <c r="BB131" s="332"/>
      <c r="BH131" s="458" t="s">
        <v>294</v>
      </c>
      <c r="BI131" s="347"/>
    </row>
    <row r="132" spans="1:61" s="333" customFormat="1" ht="46.8">
      <c r="A132" s="310" t="s">
        <v>1164</v>
      </c>
      <c r="B132" s="458">
        <v>114</v>
      </c>
      <c r="C132" s="456" t="s">
        <v>1891</v>
      </c>
      <c r="D132" s="458" t="s">
        <v>18</v>
      </c>
      <c r="E132" s="457"/>
      <c r="F132" s="313"/>
      <c r="G132" s="16">
        <v>0.85</v>
      </c>
      <c r="H132" s="316"/>
      <c r="I132" s="16">
        <v>0.85</v>
      </c>
      <c r="J132" s="324">
        <v>0.35</v>
      </c>
      <c r="K132" s="324"/>
      <c r="L132" s="324">
        <v>0.5</v>
      </c>
      <c r="M132" s="327" t="s">
        <v>699</v>
      </c>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458" t="s">
        <v>77</v>
      </c>
      <c r="AU132" s="458" t="s">
        <v>539</v>
      </c>
      <c r="AV132" s="456" t="s">
        <v>1301</v>
      </c>
      <c r="AW132" s="456"/>
      <c r="AX132" s="456"/>
      <c r="AY132" s="327"/>
      <c r="AZ132" s="458" t="s">
        <v>815</v>
      </c>
      <c r="BA132" s="331"/>
      <c r="BB132" s="332"/>
      <c r="BH132" s="458" t="s">
        <v>798</v>
      </c>
      <c r="BI132" s="347"/>
    </row>
    <row r="133" spans="1:61" s="333" customFormat="1" ht="31.2">
      <c r="A133" s="310" t="s">
        <v>1165</v>
      </c>
      <c r="B133" s="458">
        <v>115</v>
      </c>
      <c r="C133" s="456" t="s">
        <v>687</v>
      </c>
      <c r="D133" s="458" t="s">
        <v>18</v>
      </c>
      <c r="E133" s="457"/>
      <c r="F133" s="313"/>
      <c r="G133" s="16">
        <v>0.61</v>
      </c>
      <c r="H133" s="316"/>
      <c r="I133" s="16">
        <v>0.61</v>
      </c>
      <c r="J133" s="324">
        <v>0.26</v>
      </c>
      <c r="K133" s="324"/>
      <c r="L133" s="324">
        <v>0.35</v>
      </c>
      <c r="M133" s="327" t="s">
        <v>700</v>
      </c>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c r="AR133" s="316"/>
      <c r="AS133" s="316"/>
      <c r="AT133" s="21" t="s">
        <v>713</v>
      </c>
      <c r="AU133" s="458" t="s">
        <v>539</v>
      </c>
      <c r="AV133" s="456" t="s">
        <v>1301</v>
      </c>
      <c r="AW133" s="456"/>
      <c r="AX133" s="456"/>
      <c r="AY133" s="327"/>
      <c r="AZ133" s="458" t="s">
        <v>815</v>
      </c>
      <c r="BA133" s="331"/>
      <c r="BB133" s="332"/>
      <c r="BH133" s="458" t="s">
        <v>294</v>
      </c>
      <c r="BI133" s="347"/>
    </row>
    <row r="134" spans="1:61" s="333" customFormat="1" ht="31.2">
      <c r="A134" s="310" t="s">
        <v>1166</v>
      </c>
      <c r="B134" s="458">
        <v>116</v>
      </c>
      <c r="C134" s="456" t="s">
        <v>778</v>
      </c>
      <c r="D134" s="458" t="s">
        <v>18</v>
      </c>
      <c r="E134" s="457"/>
      <c r="F134" s="313"/>
      <c r="G134" s="16">
        <v>0.45000000000000007</v>
      </c>
      <c r="H134" s="316"/>
      <c r="I134" s="16">
        <v>0.45000000000000007</v>
      </c>
      <c r="J134" s="324">
        <v>0.16000000000000006</v>
      </c>
      <c r="K134" s="324">
        <v>0.14000000000000001</v>
      </c>
      <c r="L134" s="324">
        <v>0.15</v>
      </c>
      <c r="M134" s="327" t="s">
        <v>701</v>
      </c>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c r="AN134" s="316"/>
      <c r="AO134" s="316"/>
      <c r="AP134" s="316"/>
      <c r="AQ134" s="316"/>
      <c r="AR134" s="316"/>
      <c r="AS134" s="316"/>
      <c r="AT134" s="21" t="str">
        <f>AT133</f>
        <v xml:space="preserve"> Xã Mường Cang</v>
      </c>
      <c r="AU134" s="458" t="s">
        <v>539</v>
      </c>
      <c r="AV134" s="456" t="s">
        <v>1301</v>
      </c>
      <c r="AW134" s="456"/>
      <c r="AX134" s="456"/>
      <c r="AY134" s="327"/>
      <c r="AZ134" s="458" t="s">
        <v>815</v>
      </c>
      <c r="BA134" s="331"/>
      <c r="BB134" s="332"/>
      <c r="BH134" s="458" t="s">
        <v>294</v>
      </c>
      <c r="BI134" s="347"/>
    </row>
    <row r="135" spans="1:61" s="333" customFormat="1" ht="46.8">
      <c r="A135" s="310" t="s">
        <v>1167</v>
      </c>
      <c r="B135" s="458">
        <v>117</v>
      </c>
      <c r="C135" s="456" t="s">
        <v>688</v>
      </c>
      <c r="D135" s="458" t="s">
        <v>18</v>
      </c>
      <c r="E135" s="457"/>
      <c r="F135" s="313"/>
      <c r="G135" s="324">
        <v>0.47</v>
      </c>
      <c r="H135" s="316"/>
      <c r="I135" s="324">
        <v>0.47</v>
      </c>
      <c r="J135" s="324">
        <v>0.42</v>
      </c>
      <c r="K135" s="324"/>
      <c r="L135" s="324">
        <v>0.05</v>
      </c>
      <c r="M135" s="327" t="s">
        <v>702</v>
      </c>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c r="AK135" s="316"/>
      <c r="AL135" s="316"/>
      <c r="AM135" s="316"/>
      <c r="AN135" s="316"/>
      <c r="AO135" s="316"/>
      <c r="AP135" s="316"/>
      <c r="AQ135" s="316"/>
      <c r="AR135" s="316"/>
      <c r="AS135" s="316"/>
      <c r="AT135" s="21" t="s">
        <v>77</v>
      </c>
      <c r="AU135" s="458" t="s">
        <v>739</v>
      </c>
      <c r="AV135" s="456" t="s">
        <v>1301</v>
      </c>
      <c r="AW135" s="456"/>
      <c r="AX135" s="456"/>
      <c r="AY135" s="327"/>
      <c r="AZ135" s="458" t="s">
        <v>815</v>
      </c>
      <c r="BA135" s="331"/>
      <c r="BB135" s="332"/>
      <c r="BH135" s="458" t="s">
        <v>294</v>
      </c>
      <c r="BI135" s="347"/>
    </row>
    <row r="136" spans="1:61" s="333" customFormat="1" ht="46.8">
      <c r="A136" s="310" t="s">
        <v>1168</v>
      </c>
      <c r="B136" s="458">
        <v>118</v>
      </c>
      <c r="C136" s="456" t="s">
        <v>777</v>
      </c>
      <c r="D136" s="458" t="s">
        <v>18</v>
      </c>
      <c r="E136" s="457"/>
      <c r="F136" s="313"/>
      <c r="G136" s="324">
        <v>0.65500000000000003</v>
      </c>
      <c r="H136" s="316"/>
      <c r="I136" s="324">
        <v>0.65500000000000003</v>
      </c>
      <c r="J136" s="324">
        <v>0.39500000000000002</v>
      </c>
      <c r="K136" s="324">
        <v>0.1</v>
      </c>
      <c r="L136" s="324">
        <v>0.16</v>
      </c>
      <c r="M136" s="327" t="s">
        <v>703</v>
      </c>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316"/>
      <c r="AP136" s="316"/>
      <c r="AQ136" s="316"/>
      <c r="AR136" s="316"/>
      <c r="AS136" s="316"/>
      <c r="AT136" s="21" t="s">
        <v>714</v>
      </c>
      <c r="AU136" s="458" t="s">
        <v>740</v>
      </c>
      <c r="AV136" s="456" t="s">
        <v>1301</v>
      </c>
      <c r="AW136" s="456"/>
      <c r="AX136" s="456"/>
      <c r="AY136" s="327"/>
      <c r="AZ136" s="458" t="s">
        <v>815</v>
      </c>
      <c r="BA136" s="331"/>
      <c r="BB136" s="332"/>
      <c r="BH136" s="458" t="s">
        <v>294</v>
      </c>
      <c r="BI136" s="347"/>
    </row>
    <row r="137" spans="1:61" s="333" customFormat="1" ht="46.8">
      <c r="A137" s="310" t="s">
        <v>1169</v>
      </c>
      <c r="B137" s="458">
        <v>119</v>
      </c>
      <c r="C137" s="456" t="s">
        <v>776</v>
      </c>
      <c r="D137" s="458" t="s">
        <v>18</v>
      </c>
      <c r="E137" s="457"/>
      <c r="F137" s="313"/>
      <c r="G137" s="324">
        <v>0.70000000000000018</v>
      </c>
      <c r="H137" s="316"/>
      <c r="I137" s="324">
        <v>0.70000000000000018</v>
      </c>
      <c r="J137" s="324">
        <v>0.63000000000000012</v>
      </c>
      <c r="K137" s="324"/>
      <c r="L137" s="324">
        <v>7.0000000000000007E-2</v>
      </c>
      <c r="M137" s="327" t="s">
        <v>704</v>
      </c>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c r="AN137" s="316"/>
      <c r="AO137" s="316"/>
      <c r="AP137" s="316"/>
      <c r="AQ137" s="316"/>
      <c r="AR137" s="316"/>
      <c r="AS137" s="316"/>
      <c r="AT137" s="21" t="s">
        <v>442</v>
      </c>
      <c r="AU137" s="458" t="s">
        <v>741</v>
      </c>
      <c r="AV137" s="456" t="s">
        <v>1301</v>
      </c>
      <c r="AW137" s="456"/>
      <c r="AX137" s="456"/>
      <c r="AY137" s="327"/>
      <c r="AZ137" s="458" t="s">
        <v>815</v>
      </c>
      <c r="BA137" s="331"/>
      <c r="BB137" s="332"/>
      <c r="BH137" s="458" t="s">
        <v>294</v>
      </c>
      <c r="BI137" s="347"/>
    </row>
    <row r="138" spans="1:61" s="333" customFormat="1" ht="31.2">
      <c r="A138" s="310" t="s">
        <v>1170</v>
      </c>
      <c r="B138" s="458">
        <v>120</v>
      </c>
      <c r="C138" s="456" t="s">
        <v>689</v>
      </c>
      <c r="D138" s="458" t="s">
        <v>18</v>
      </c>
      <c r="E138" s="457"/>
      <c r="F138" s="313"/>
      <c r="G138" s="324">
        <v>1.25</v>
      </c>
      <c r="H138" s="316"/>
      <c r="I138" s="324">
        <v>1.25</v>
      </c>
      <c r="J138" s="324">
        <v>5.0000000000000044E-2</v>
      </c>
      <c r="K138" s="324"/>
      <c r="L138" s="324">
        <v>1.2</v>
      </c>
      <c r="M138" s="327" t="s">
        <v>705</v>
      </c>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21" t="s">
        <v>715</v>
      </c>
      <c r="AU138" s="458" t="s">
        <v>539</v>
      </c>
      <c r="AV138" s="456" t="s">
        <v>1301</v>
      </c>
      <c r="AW138" s="456"/>
      <c r="AX138" s="456"/>
      <c r="AY138" s="327"/>
      <c r="AZ138" s="458" t="s">
        <v>815</v>
      </c>
      <c r="BA138" s="331"/>
      <c r="BB138" s="332"/>
      <c r="BH138" s="458" t="s">
        <v>294</v>
      </c>
      <c r="BI138" s="347"/>
    </row>
    <row r="139" spans="1:61" s="333" customFormat="1" ht="31.2">
      <c r="A139" s="310" t="s">
        <v>1171</v>
      </c>
      <c r="B139" s="458">
        <v>121</v>
      </c>
      <c r="C139" s="456" t="s">
        <v>690</v>
      </c>
      <c r="D139" s="458" t="s">
        <v>18</v>
      </c>
      <c r="E139" s="457"/>
      <c r="F139" s="313"/>
      <c r="G139" s="324">
        <v>1.03</v>
      </c>
      <c r="H139" s="316"/>
      <c r="I139" s="324">
        <v>1.03</v>
      </c>
      <c r="J139" s="324">
        <v>0.38</v>
      </c>
      <c r="K139" s="324"/>
      <c r="L139" s="324">
        <v>0.65</v>
      </c>
      <c r="M139" s="327" t="s">
        <v>706</v>
      </c>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21" t="str">
        <f>AT138</f>
        <v>xã Khoen On</v>
      </c>
      <c r="AU139" s="458" t="s">
        <v>539</v>
      </c>
      <c r="AV139" s="456" t="s">
        <v>1301</v>
      </c>
      <c r="AW139" s="456"/>
      <c r="AX139" s="456"/>
      <c r="AY139" s="327"/>
      <c r="AZ139" s="458" t="s">
        <v>815</v>
      </c>
      <c r="BA139" s="331"/>
      <c r="BB139" s="332"/>
      <c r="BH139" s="458" t="s">
        <v>294</v>
      </c>
      <c r="BI139" s="347"/>
    </row>
    <row r="140" spans="1:61" s="333" customFormat="1" ht="31.2">
      <c r="A140" s="310" t="s">
        <v>1172</v>
      </c>
      <c r="B140" s="458">
        <v>122</v>
      </c>
      <c r="C140" s="456" t="s">
        <v>691</v>
      </c>
      <c r="D140" s="458" t="s">
        <v>18</v>
      </c>
      <c r="E140" s="457"/>
      <c r="F140" s="313"/>
      <c r="G140" s="324">
        <v>0.51</v>
      </c>
      <c r="H140" s="316"/>
      <c r="I140" s="324">
        <v>0.51</v>
      </c>
      <c r="J140" s="324">
        <v>0.29000000000000004</v>
      </c>
      <c r="K140" s="324"/>
      <c r="L140" s="324">
        <v>0.22</v>
      </c>
      <c r="M140" s="327" t="s">
        <v>707</v>
      </c>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21" t="s">
        <v>716</v>
      </c>
      <c r="AU140" s="458" t="s">
        <v>539</v>
      </c>
      <c r="AV140" s="456" t="s">
        <v>1301</v>
      </c>
      <c r="AW140" s="456"/>
      <c r="AX140" s="456"/>
      <c r="AY140" s="327"/>
      <c r="AZ140" s="458" t="s">
        <v>815</v>
      </c>
      <c r="BA140" s="331"/>
      <c r="BB140" s="332"/>
      <c r="BH140" s="458" t="s">
        <v>294</v>
      </c>
      <c r="BI140" s="347"/>
    </row>
    <row r="141" spans="1:61" s="333" customFormat="1" ht="31.2">
      <c r="A141" s="310" t="s">
        <v>1173</v>
      </c>
      <c r="B141" s="458">
        <v>123</v>
      </c>
      <c r="C141" s="456" t="s">
        <v>692</v>
      </c>
      <c r="D141" s="458" t="s">
        <v>18</v>
      </c>
      <c r="E141" s="457"/>
      <c r="F141" s="313"/>
      <c r="G141" s="324">
        <v>2.19</v>
      </c>
      <c r="H141" s="316"/>
      <c r="I141" s="324">
        <v>2.19</v>
      </c>
      <c r="J141" s="324">
        <v>1.9</v>
      </c>
      <c r="K141" s="324"/>
      <c r="L141" s="324">
        <v>0.28999999999999998</v>
      </c>
      <c r="M141" s="327" t="s">
        <v>708</v>
      </c>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21" t="s">
        <v>717</v>
      </c>
      <c r="AU141" s="458" t="s">
        <v>539</v>
      </c>
      <c r="AV141" s="456" t="s">
        <v>1301</v>
      </c>
      <c r="AW141" s="456"/>
      <c r="AX141" s="456"/>
      <c r="AY141" s="327"/>
      <c r="AZ141" s="458" t="s">
        <v>815</v>
      </c>
      <c r="BA141" s="331"/>
      <c r="BB141" s="332"/>
      <c r="BH141" s="458" t="s">
        <v>294</v>
      </c>
      <c r="BI141" s="347"/>
    </row>
    <row r="142" spans="1:61" s="333" customFormat="1" ht="31.2">
      <c r="A142" s="310" t="s">
        <v>1174</v>
      </c>
      <c r="B142" s="458">
        <v>124</v>
      </c>
      <c r="C142" s="456" t="s">
        <v>693</v>
      </c>
      <c r="D142" s="458" t="s">
        <v>18</v>
      </c>
      <c r="E142" s="457"/>
      <c r="F142" s="313"/>
      <c r="G142" s="324">
        <v>0.16300000000000001</v>
      </c>
      <c r="H142" s="316"/>
      <c r="I142" s="324">
        <v>0.16300000000000001</v>
      </c>
      <c r="J142" s="324">
        <v>0.16300000000000001</v>
      </c>
      <c r="K142" s="324"/>
      <c r="L142" s="324"/>
      <c r="M142" s="327" t="s">
        <v>709</v>
      </c>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21" t="s">
        <v>220</v>
      </c>
      <c r="AU142" s="458" t="s">
        <v>742</v>
      </c>
      <c r="AV142" s="456" t="s">
        <v>1301</v>
      </c>
      <c r="AW142" s="456"/>
      <c r="AX142" s="456"/>
      <c r="AY142" s="327"/>
      <c r="AZ142" s="458" t="s">
        <v>815</v>
      </c>
      <c r="BA142" s="331"/>
      <c r="BB142" s="332"/>
      <c r="BH142" s="458" t="s">
        <v>294</v>
      </c>
      <c r="BI142" s="347"/>
    </row>
    <row r="143" spans="1:61" s="333" customFormat="1" ht="30" customHeight="1">
      <c r="A143" s="310" t="s">
        <v>1175</v>
      </c>
      <c r="B143" s="458">
        <v>125</v>
      </c>
      <c r="C143" s="456" t="s">
        <v>694</v>
      </c>
      <c r="D143" s="458" t="s">
        <v>18</v>
      </c>
      <c r="E143" s="457"/>
      <c r="F143" s="313"/>
      <c r="G143" s="324">
        <v>0.93</v>
      </c>
      <c r="H143" s="316"/>
      <c r="I143" s="324">
        <v>0.93</v>
      </c>
      <c r="J143" s="324">
        <v>0.9</v>
      </c>
      <c r="K143" s="324">
        <v>0.03</v>
      </c>
      <c r="L143" s="324"/>
      <c r="M143" s="327" t="s">
        <v>710</v>
      </c>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21" t="s">
        <v>77</v>
      </c>
      <c r="AU143" s="458" t="s">
        <v>743</v>
      </c>
      <c r="AV143" s="456" t="s">
        <v>1301</v>
      </c>
      <c r="AW143" s="456"/>
      <c r="AX143" s="456"/>
      <c r="AY143" s="327"/>
      <c r="AZ143" s="458" t="s">
        <v>815</v>
      </c>
      <c r="BA143" s="331"/>
      <c r="BB143" s="332"/>
      <c r="BH143" s="458" t="s">
        <v>294</v>
      </c>
      <c r="BI143" s="347"/>
    </row>
    <row r="144" spans="1:61" s="366" customFormat="1" ht="49.8" customHeight="1">
      <c r="A144" s="310" t="s">
        <v>1176</v>
      </c>
      <c r="B144" s="458">
        <v>126</v>
      </c>
      <c r="C144" s="456" t="s">
        <v>750</v>
      </c>
      <c r="D144" s="458" t="s">
        <v>18</v>
      </c>
      <c r="E144" s="455"/>
      <c r="F144" s="455"/>
      <c r="G144" s="341">
        <v>0.47</v>
      </c>
      <c r="H144" s="341"/>
      <c r="I144" s="341">
        <v>0.47</v>
      </c>
      <c r="J144" s="22">
        <v>0.47</v>
      </c>
      <c r="K144" s="22"/>
      <c r="L144" s="22"/>
      <c r="M144" s="327" t="s">
        <v>751</v>
      </c>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5"/>
      <c r="AM144" s="455"/>
      <c r="AN144" s="455"/>
      <c r="AO144" s="455"/>
      <c r="AP144" s="455"/>
      <c r="AQ144" s="455"/>
      <c r="AR144" s="455"/>
      <c r="AS144" s="455"/>
      <c r="AT144" s="325" t="s">
        <v>290</v>
      </c>
      <c r="AU144" s="458" t="s">
        <v>771</v>
      </c>
      <c r="AV144" s="456" t="s">
        <v>749</v>
      </c>
      <c r="AW144" s="364"/>
      <c r="AX144" s="364"/>
      <c r="AY144" s="327"/>
      <c r="AZ144" s="458" t="s">
        <v>815</v>
      </c>
      <c r="BH144" s="458" t="s">
        <v>294</v>
      </c>
    </row>
    <row r="145" spans="1:781 1036:1805 2060:2829 3084:3853 4108:4877 5132:5901 6156:6925 7180:7949 8204:8973 9228:9997 10252:11021 11276:12045 12300:13069 13324:14093 14348:15117 15372:16141" s="366" customFormat="1" ht="46.8">
      <c r="A145" s="310" t="s">
        <v>1177</v>
      </c>
      <c r="B145" s="458">
        <v>127</v>
      </c>
      <c r="C145" s="456" t="s">
        <v>752</v>
      </c>
      <c r="D145" s="458" t="s">
        <v>18</v>
      </c>
      <c r="E145" s="455"/>
      <c r="F145" s="455"/>
      <c r="G145" s="341">
        <v>0.35</v>
      </c>
      <c r="H145" s="341"/>
      <c r="I145" s="341">
        <v>0.35</v>
      </c>
      <c r="J145" s="22">
        <v>0.22</v>
      </c>
      <c r="K145" s="22"/>
      <c r="L145" s="22">
        <v>0.13</v>
      </c>
      <c r="M145" s="367" t="s">
        <v>753</v>
      </c>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c r="AM145" s="455"/>
      <c r="AN145" s="455"/>
      <c r="AO145" s="455"/>
      <c r="AP145" s="455"/>
      <c r="AQ145" s="455"/>
      <c r="AR145" s="455"/>
      <c r="AS145" s="455"/>
      <c r="AT145" s="327" t="s">
        <v>290</v>
      </c>
      <c r="AU145" s="458" t="s">
        <v>770</v>
      </c>
      <c r="AV145" s="456" t="s">
        <v>749</v>
      </c>
      <c r="AW145" s="364"/>
      <c r="AX145" s="364"/>
      <c r="AY145" s="327"/>
      <c r="AZ145" s="458" t="s">
        <v>815</v>
      </c>
      <c r="BH145" s="458" t="s">
        <v>294</v>
      </c>
    </row>
    <row r="146" spans="1:781 1036:1805 2060:2829 3084:3853 4108:4877 5132:5901 6156:6925 7180:7949 8204:8973 9228:9997 10252:11021 11276:12045 12300:13069 13324:14093 14348:15117 15372:16141" s="366" customFormat="1" ht="62.4">
      <c r="A146" s="310" t="s">
        <v>1178</v>
      </c>
      <c r="B146" s="458">
        <v>128</v>
      </c>
      <c r="C146" s="455" t="s">
        <v>842</v>
      </c>
      <c r="D146" s="458" t="s">
        <v>18</v>
      </c>
      <c r="E146" s="455"/>
      <c r="F146" s="455"/>
      <c r="G146" s="324">
        <v>0.379</v>
      </c>
      <c r="H146" s="324"/>
      <c r="I146" s="324">
        <v>0.379</v>
      </c>
      <c r="J146" s="22">
        <v>0.156</v>
      </c>
      <c r="K146" s="22">
        <v>0.16600000000000001</v>
      </c>
      <c r="L146" s="22">
        <v>5.7000000000000002E-2</v>
      </c>
      <c r="M146" s="23" t="s">
        <v>1179</v>
      </c>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5"/>
      <c r="AO146" s="455"/>
      <c r="AP146" s="455"/>
      <c r="AQ146" s="455"/>
      <c r="AR146" s="455"/>
      <c r="AS146" s="455"/>
      <c r="AT146" s="327" t="s">
        <v>290</v>
      </c>
      <c r="AU146" s="458" t="s">
        <v>539</v>
      </c>
      <c r="AV146" s="456" t="s">
        <v>1302</v>
      </c>
      <c r="AW146" s="364"/>
      <c r="AX146" s="364"/>
      <c r="AY146" s="327"/>
      <c r="AZ146" s="458" t="s">
        <v>815</v>
      </c>
      <c r="BH146" s="458"/>
      <c r="BI146" s="366" t="s">
        <v>840</v>
      </c>
    </row>
    <row r="147" spans="1:781 1036:1805 2060:2829 3084:3853 4108:4877 5132:5901 6156:6925 7180:7949 8204:8973 9228:9997 10252:11021 11276:12045 12300:13069 13324:14093 14348:15117 15372:16141" ht="31.2">
      <c r="A147" s="310"/>
      <c r="B147" s="457" t="s">
        <v>196</v>
      </c>
      <c r="C147" s="314" t="s">
        <v>183</v>
      </c>
      <c r="D147" s="322"/>
      <c r="E147" s="309"/>
      <c r="F147" s="313">
        <v>-9.9999999999944578E-4</v>
      </c>
      <c r="G147" s="9">
        <f>G148</f>
        <v>5.91</v>
      </c>
      <c r="H147" s="9">
        <f t="shared" ref="H147:L147" si="10">H148</f>
        <v>0.92</v>
      </c>
      <c r="I147" s="9">
        <f t="shared" si="10"/>
        <v>4.99</v>
      </c>
      <c r="J147" s="9">
        <f t="shared" si="10"/>
        <v>4.17</v>
      </c>
      <c r="K147" s="9">
        <f t="shared" si="10"/>
        <v>1.508</v>
      </c>
      <c r="L147" s="9">
        <f t="shared" si="10"/>
        <v>0.23300000000000001</v>
      </c>
      <c r="M147" s="9"/>
      <c r="N147" s="9">
        <v>1.38</v>
      </c>
      <c r="O147" s="9">
        <v>0.40200000000000002</v>
      </c>
      <c r="P147" s="9">
        <v>0</v>
      </c>
      <c r="Q147" s="9">
        <v>1.5389999999999999</v>
      </c>
      <c r="R147" s="9">
        <v>0</v>
      </c>
      <c r="S147" s="9">
        <v>0</v>
      </c>
      <c r="T147" s="9">
        <v>0.14399999999999999</v>
      </c>
      <c r="U147" s="9">
        <v>0</v>
      </c>
      <c r="V147" s="9">
        <v>0</v>
      </c>
      <c r="W147" s="9">
        <v>0.70499999999999996</v>
      </c>
      <c r="X147" s="9">
        <v>0</v>
      </c>
      <c r="Y147" s="9">
        <v>0.30199999999999999</v>
      </c>
      <c r="Z147" s="9">
        <v>0</v>
      </c>
      <c r="AA147" s="9">
        <v>0</v>
      </c>
      <c r="AB147" s="9">
        <v>0</v>
      </c>
      <c r="AC147" s="9">
        <v>0</v>
      </c>
      <c r="AD147" s="9">
        <v>0</v>
      </c>
      <c r="AE147" s="9">
        <v>0</v>
      </c>
      <c r="AF147" s="9">
        <v>0.32800000000000001</v>
      </c>
      <c r="AG147" s="9">
        <v>6.5000000000000002E-2</v>
      </c>
      <c r="AH147" s="9">
        <v>0.01</v>
      </c>
      <c r="AI147" s="9">
        <v>0</v>
      </c>
      <c r="AJ147" s="9">
        <v>0</v>
      </c>
      <c r="AK147" s="9">
        <v>0.8</v>
      </c>
      <c r="AL147" s="9">
        <v>3.0000000000000001E-3</v>
      </c>
      <c r="AM147" s="9">
        <v>0</v>
      </c>
      <c r="AN147" s="9"/>
      <c r="AO147" s="9">
        <v>0</v>
      </c>
      <c r="AP147" s="9">
        <v>0</v>
      </c>
      <c r="AQ147" s="9">
        <v>0.23300000000000001</v>
      </c>
      <c r="AR147" s="9">
        <v>0</v>
      </c>
      <c r="AS147" s="9">
        <v>0.23300000000000001</v>
      </c>
      <c r="AT147" s="322"/>
      <c r="AU147" s="322"/>
      <c r="AV147" s="348"/>
      <c r="AW147" s="348"/>
      <c r="AX147" s="348"/>
      <c r="AY147" s="322"/>
      <c r="AZ147" s="349"/>
      <c r="BA147" s="350"/>
      <c r="BB147" s="363" t="s">
        <v>293</v>
      </c>
      <c r="BH147" s="315"/>
    </row>
    <row r="148" spans="1:781 1036:1805 2060:2829 3084:3853 4108:4877 5132:5901 6156:6925 7180:7949 8204:8973 9228:9997 10252:11021 11276:12045 12300:13069 13324:14093 14348:15117 15372:16141" s="333" customFormat="1" ht="125.4" customHeight="1">
      <c r="A148" s="321" t="s">
        <v>1180</v>
      </c>
      <c r="B148" s="458">
        <v>129</v>
      </c>
      <c r="C148" s="455" t="s">
        <v>297</v>
      </c>
      <c r="D148" s="458" t="s">
        <v>19</v>
      </c>
      <c r="E148" s="458" t="s">
        <v>423</v>
      </c>
      <c r="F148" s="313">
        <v>-9.9999999999944578E-4</v>
      </c>
      <c r="G148" s="324">
        <v>5.91</v>
      </c>
      <c r="H148" s="329">
        <v>0.92</v>
      </c>
      <c r="I148" s="324">
        <f>G148-H148</f>
        <v>4.99</v>
      </c>
      <c r="J148" s="324">
        <v>4.17</v>
      </c>
      <c r="K148" s="324">
        <v>1.508</v>
      </c>
      <c r="L148" s="324">
        <v>0.23300000000000001</v>
      </c>
      <c r="M148" s="3" t="s">
        <v>491</v>
      </c>
      <c r="N148" s="326">
        <v>1.38</v>
      </c>
      <c r="O148" s="326">
        <v>0.40200000000000002</v>
      </c>
      <c r="P148" s="326"/>
      <c r="Q148" s="326">
        <v>1.5389999999999999</v>
      </c>
      <c r="R148" s="326"/>
      <c r="S148" s="326"/>
      <c r="T148" s="326">
        <v>0.14399999999999999</v>
      </c>
      <c r="U148" s="326"/>
      <c r="V148" s="326"/>
      <c r="W148" s="326">
        <v>0.70499999999999996</v>
      </c>
      <c r="X148" s="326"/>
      <c r="Y148" s="326">
        <v>0.30199999999999999</v>
      </c>
      <c r="Z148" s="326"/>
      <c r="AA148" s="326"/>
      <c r="AB148" s="326"/>
      <c r="AC148" s="326"/>
      <c r="AD148" s="326"/>
      <c r="AE148" s="326"/>
      <c r="AF148" s="326">
        <v>0.32800000000000001</v>
      </c>
      <c r="AG148" s="326">
        <v>6.5000000000000002E-2</v>
      </c>
      <c r="AH148" s="326">
        <v>0.01</v>
      </c>
      <c r="AI148" s="326"/>
      <c r="AJ148" s="326"/>
      <c r="AK148" s="326">
        <v>0.8</v>
      </c>
      <c r="AL148" s="326">
        <v>3.0000000000000001E-3</v>
      </c>
      <c r="AM148" s="326"/>
      <c r="AN148" s="326"/>
      <c r="AO148" s="326"/>
      <c r="AP148" s="326"/>
      <c r="AQ148" s="326">
        <v>0.23300000000000001</v>
      </c>
      <c r="AR148" s="326"/>
      <c r="AS148" s="326">
        <v>0.23300000000000001</v>
      </c>
      <c r="AT148" s="327" t="s">
        <v>325</v>
      </c>
      <c r="AU148" s="458" t="s">
        <v>539</v>
      </c>
      <c r="AV148" s="456" t="s">
        <v>1871</v>
      </c>
      <c r="AW148" s="456"/>
      <c r="AX148" s="456"/>
      <c r="AY148" s="327" t="s">
        <v>294</v>
      </c>
      <c r="AZ148" s="458" t="s">
        <v>36</v>
      </c>
      <c r="BA148" s="331"/>
      <c r="BB148" s="332"/>
      <c r="BC148" s="304" t="s">
        <v>428</v>
      </c>
      <c r="BH148" s="458" t="s">
        <v>789</v>
      </c>
      <c r="BI148" s="455" t="s">
        <v>808</v>
      </c>
    </row>
    <row r="149" spans="1:781 1036:1805 2060:2829 3084:3853 4108:4877 5132:5901 6156:6925 7180:7949 8204:8973 9228:9997 10252:11021 11276:12045 12300:13069 13324:14093 14348:15117 15372:16141" s="333" customFormat="1" ht="31.2">
      <c r="A149" s="321" t="s">
        <v>1181</v>
      </c>
      <c r="B149" s="458">
        <v>130</v>
      </c>
      <c r="C149" s="456" t="s">
        <v>775</v>
      </c>
      <c r="D149" s="458" t="s">
        <v>19</v>
      </c>
      <c r="E149" s="458"/>
      <c r="F149" s="313"/>
      <c r="G149" s="324">
        <v>0.41000000000000003</v>
      </c>
      <c r="H149" s="324"/>
      <c r="I149" s="324">
        <v>0.41000000000000003</v>
      </c>
      <c r="J149" s="324">
        <v>0.21000000000000002</v>
      </c>
      <c r="K149" s="324">
        <v>0.2</v>
      </c>
      <c r="L149" s="324"/>
      <c r="M149" s="327" t="s">
        <v>722</v>
      </c>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21" t="s">
        <v>713</v>
      </c>
      <c r="AU149" s="315" t="s">
        <v>744</v>
      </c>
      <c r="AV149" s="456" t="s">
        <v>1301</v>
      </c>
      <c r="AW149" s="364"/>
      <c r="AX149" s="364"/>
      <c r="AY149" s="327"/>
      <c r="AZ149" s="458" t="s">
        <v>815</v>
      </c>
      <c r="BA149" s="331"/>
      <c r="BB149" s="332"/>
      <c r="BH149" s="458" t="s">
        <v>294</v>
      </c>
      <c r="BI149" s="347"/>
    </row>
    <row r="150" spans="1:781 1036:1805 2060:2829 3084:3853 4108:4877 5132:5901 6156:6925 7180:7949 8204:8973 9228:9997 10252:11021 11276:12045 12300:13069 13324:14093 14348:15117 15372:16141" s="333" customFormat="1" ht="31.2">
      <c r="A150" s="321" t="s">
        <v>1182</v>
      </c>
      <c r="B150" s="458">
        <v>131</v>
      </c>
      <c r="C150" s="455" t="s">
        <v>720</v>
      </c>
      <c r="D150" s="458" t="s">
        <v>19</v>
      </c>
      <c r="E150" s="458"/>
      <c r="F150" s="313"/>
      <c r="G150" s="324">
        <v>0.27</v>
      </c>
      <c r="H150" s="324"/>
      <c r="I150" s="324">
        <v>0.27</v>
      </c>
      <c r="J150" s="324">
        <v>9.0000000000000011E-2</v>
      </c>
      <c r="K150" s="324">
        <v>0.1</v>
      </c>
      <c r="L150" s="324">
        <v>0.08</v>
      </c>
      <c r="M150" s="327" t="s">
        <v>724</v>
      </c>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21" t="s">
        <v>77</v>
      </c>
      <c r="AU150" s="315" t="s">
        <v>745</v>
      </c>
      <c r="AV150" s="456" t="s">
        <v>1301</v>
      </c>
      <c r="AW150" s="364"/>
      <c r="AX150" s="364"/>
      <c r="AY150" s="327"/>
      <c r="AZ150" s="458" t="s">
        <v>815</v>
      </c>
      <c r="BA150" s="331"/>
      <c r="BB150" s="332"/>
      <c r="BH150" s="458" t="s">
        <v>294</v>
      </c>
      <c r="BI150" s="347"/>
    </row>
    <row r="151" spans="1:781 1036:1805 2060:2829 3084:3853 4108:4877 5132:5901 6156:6925 7180:7949 8204:8973 9228:9997 10252:11021 11276:12045 12300:13069 13324:14093 14348:15117 15372:16141" s="333" customFormat="1" ht="31.2">
      <c r="A151" s="321" t="s">
        <v>1183</v>
      </c>
      <c r="B151" s="458">
        <v>132</v>
      </c>
      <c r="C151" s="455" t="s">
        <v>721</v>
      </c>
      <c r="D151" s="458" t="s">
        <v>19</v>
      </c>
      <c r="E151" s="458"/>
      <c r="F151" s="313"/>
      <c r="G151" s="368">
        <v>4.0000000000000001E-3</v>
      </c>
      <c r="H151" s="368"/>
      <c r="I151" s="368">
        <v>4.0000000000000001E-3</v>
      </c>
      <c r="J151" s="368">
        <v>4.0000000000000001E-3</v>
      </c>
      <c r="K151" s="316"/>
      <c r="L151" s="316"/>
      <c r="M151" s="327" t="s">
        <v>723</v>
      </c>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21" t="s">
        <v>77</v>
      </c>
      <c r="AU151" s="315" t="s">
        <v>746</v>
      </c>
      <c r="AV151" s="456" t="s">
        <v>1301</v>
      </c>
      <c r="AW151" s="364"/>
      <c r="AX151" s="364"/>
      <c r="AY151" s="327"/>
      <c r="AZ151" s="458" t="s">
        <v>815</v>
      </c>
      <c r="BA151" s="331"/>
      <c r="BB151" s="332"/>
      <c r="BH151" s="458" t="s">
        <v>294</v>
      </c>
      <c r="BI151" s="347"/>
    </row>
    <row r="152" spans="1:781 1036:1805 2060:2829 3084:3853 4108:4877 5132:5901 6156:6925 7180:7949 8204:8973 9228:9997 10252:11021 11276:12045 12300:13069 13324:14093 14348:15117 15372:16141" s="333" customFormat="1" ht="16.8">
      <c r="A152" s="321"/>
      <c r="B152" s="457" t="s">
        <v>41</v>
      </c>
      <c r="C152" s="314" t="s">
        <v>163</v>
      </c>
      <c r="D152" s="311"/>
      <c r="E152" s="362"/>
      <c r="F152" s="313">
        <v>-3.9999999999906777E-3</v>
      </c>
      <c r="G152" s="9">
        <f t="shared" ref="G152:L152" si="11">SUM(G153:G166)</f>
        <v>70.893600000000006</v>
      </c>
      <c r="H152" s="9">
        <f t="shared" si="11"/>
        <v>0</v>
      </c>
      <c r="I152" s="9">
        <f t="shared" si="11"/>
        <v>70.893600000000006</v>
      </c>
      <c r="J152" s="9">
        <f t="shared" si="11"/>
        <v>32.057200000000009</v>
      </c>
      <c r="K152" s="9">
        <f t="shared" si="11"/>
        <v>6.0837999999999983</v>
      </c>
      <c r="L152" s="9">
        <f t="shared" si="11"/>
        <v>32.756599999999999</v>
      </c>
      <c r="M152" s="9"/>
      <c r="N152" s="9">
        <v>7.2105999999999995</v>
      </c>
      <c r="O152" s="9">
        <v>6.7591999999999981</v>
      </c>
      <c r="P152" s="9">
        <v>0</v>
      </c>
      <c r="Q152" s="9">
        <v>7.0811999999999999</v>
      </c>
      <c r="R152" s="9">
        <v>0</v>
      </c>
      <c r="S152" s="9">
        <v>0</v>
      </c>
      <c r="T152" s="9">
        <v>8.6339999999999986</v>
      </c>
      <c r="U152" s="9">
        <v>8.39</v>
      </c>
      <c r="V152" s="9">
        <v>24.35</v>
      </c>
      <c r="W152" s="9">
        <v>0.20120000000000002</v>
      </c>
      <c r="X152" s="9">
        <v>0</v>
      </c>
      <c r="Y152" s="9">
        <v>0.25119999999999998</v>
      </c>
      <c r="Z152" s="9">
        <v>0.02</v>
      </c>
      <c r="AA152" s="9">
        <v>0</v>
      </c>
      <c r="AB152" s="9">
        <v>0</v>
      </c>
      <c r="AC152" s="9">
        <v>0</v>
      </c>
      <c r="AD152" s="9">
        <v>0</v>
      </c>
      <c r="AE152" s="9">
        <v>0</v>
      </c>
      <c r="AF152" s="9">
        <v>0</v>
      </c>
      <c r="AG152" s="9">
        <v>0.311</v>
      </c>
      <c r="AH152" s="9">
        <v>0.09</v>
      </c>
      <c r="AI152" s="9">
        <v>0</v>
      </c>
      <c r="AJ152" s="9">
        <v>0</v>
      </c>
      <c r="AK152" s="9">
        <v>4.3199999999999994</v>
      </c>
      <c r="AL152" s="9">
        <v>0</v>
      </c>
      <c r="AM152" s="9">
        <v>0</v>
      </c>
      <c r="AN152" s="9"/>
      <c r="AO152" s="9">
        <v>0</v>
      </c>
      <c r="AP152" s="9">
        <v>0</v>
      </c>
      <c r="AQ152" s="9">
        <v>25.585599999999999</v>
      </c>
      <c r="AR152" s="9">
        <v>0.46</v>
      </c>
      <c r="AS152" s="9">
        <v>25.125599999999999</v>
      </c>
      <c r="AT152" s="311"/>
      <c r="AU152" s="311"/>
      <c r="AV152" s="318"/>
      <c r="AW152" s="318"/>
      <c r="AX152" s="318"/>
      <c r="AY152" s="311"/>
      <c r="AZ152" s="319"/>
      <c r="BA152" s="320"/>
      <c r="BH152" s="458"/>
      <c r="BI152" s="347"/>
    </row>
    <row r="153" spans="1:781 1036:1805 2060:2829 3084:3853 4108:4877 5132:5901 6156:6925 7180:7949 8204:8973 9228:9997 10252:11021 11276:12045 12300:13069 13324:14093 14348:15117 15372:16141" ht="46.8">
      <c r="A153" s="310" t="s">
        <v>1184</v>
      </c>
      <c r="B153" s="458">
        <v>133</v>
      </c>
      <c r="C153" s="358" t="s">
        <v>672</v>
      </c>
      <c r="D153" s="322" t="s">
        <v>24</v>
      </c>
      <c r="E153" s="458" t="s">
        <v>423</v>
      </c>
      <c r="F153" s="313">
        <v>0</v>
      </c>
      <c r="G153" s="323">
        <v>7.0000000000000007E-2</v>
      </c>
      <c r="H153" s="329"/>
      <c r="I153" s="341">
        <v>7.0000000000000007E-2</v>
      </c>
      <c r="J153" s="324">
        <v>6.0000000000000005E-2</v>
      </c>
      <c r="K153" s="324">
        <v>0.01</v>
      </c>
      <c r="L153" s="324">
        <v>0</v>
      </c>
      <c r="M153" s="327" t="s">
        <v>168</v>
      </c>
      <c r="N153" s="326">
        <v>0.02</v>
      </c>
      <c r="O153" s="326">
        <v>0.01</v>
      </c>
      <c r="P153" s="326"/>
      <c r="Q153" s="326">
        <v>0.02</v>
      </c>
      <c r="R153" s="326"/>
      <c r="S153" s="326"/>
      <c r="T153" s="326">
        <v>0.01</v>
      </c>
      <c r="U153" s="326"/>
      <c r="V153" s="326"/>
      <c r="W153" s="326"/>
      <c r="X153" s="326"/>
      <c r="Y153" s="326">
        <v>0.01</v>
      </c>
      <c r="Z153" s="326"/>
      <c r="AA153" s="326"/>
      <c r="AB153" s="326"/>
      <c r="AC153" s="326"/>
      <c r="AD153" s="326"/>
      <c r="AE153" s="326"/>
      <c r="AF153" s="326"/>
      <c r="AG153" s="326"/>
      <c r="AH153" s="326"/>
      <c r="AI153" s="326"/>
      <c r="AJ153" s="326"/>
      <c r="AK153" s="326"/>
      <c r="AL153" s="326"/>
      <c r="AM153" s="326"/>
      <c r="AN153" s="326"/>
      <c r="AO153" s="326"/>
      <c r="AP153" s="326"/>
      <c r="AQ153" s="326">
        <v>0</v>
      </c>
      <c r="AR153" s="326"/>
      <c r="AS153" s="326"/>
      <c r="AT153" s="327" t="s">
        <v>169</v>
      </c>
      <c r="AU153" s="458" t="s">
        <v>539</v>
      </c>
      <c r="AV153" s="456" t="s">
        <v>1300</v>
      </c>
      <c r="AW153" s="456" t="s">
        <v>431</v>
      </c>
      <c r="AX153" s="456" t="s">
        <v>432</v>
      </c>
      <c r="AY153" s="327" t="s">
        <v>453</v>
      </c>
      <c r="AZ153" s="458" t="s">
        <v>36</v>
      </c>
      <c r="BA153" s="353" t="s">
        <v>300</v>
      </c>
      <c r="BB153" s="363" t="s">
        <v>299</v>
      </c>
      <c r="BC153" s="304" t="s">
        <v>428</v>
      </c>
      <c r="BH153" s="315" t="s">
        <v>453</v>
      </c>
    </row>
    <row r="154" spans="1:781 1036:1805 2060:2829 3084:3853 4108:4877 5132:5901 6156:6925 7180:7949 8204:8973 9228:9997 10252:11021 11276:12045 12300:13069 13324:14093 14348:15117 15372:16141" ht="78">
      <c r="A154" s="310" t="s">
        <v>1185</v>
      </c>
      <c r="B154" s="458">
        <v>134</v>
      </c>
      <c r="C154" s="455" t="s">
        <v>179</v>
      </c>
      <c r="D154" s="322" t="s">
        <v>24</v>
      </c>
      <c r="E154" s="322" t="s">
        <v>59</v>
      </c>
      <c r="F154" s="313">
        <v>0</v>
      </c>
      <c r="G154" s="369">
        <v>27.5</v>
      </c>
      <c r="H154" s="329"/>
      <c r="I154" s="369">
        <v>27.5</v>
      </c>
      <c r="J154" s="341">
        <f>I154-K154-L154</f>
        <v>7.1700000000000017</v>
      </c>
      <c r="K154" s="369">
        <v>1.88</v>
      </c>
      <c r="L154" s="369">
        <v>18.45</v>
      </c>
      <c r="M154" s="458" t="s">
        <v>830</v>
      </c>
      <c r="N154" s="326"/>
      <c r="O154" s="326">
        <v>5.01</v>
      </c>
      <c r="P154" s="326"/>
      <c r="Q154" s="326">
        <v>2.16</v>
      </c>
      <c r="R154" s="326"/>
      <c r="S154" s="326"/>
      <c r="T154" s="326">
        <v>7.46</v>
      </c>
      <c r="U154" s="326">
        <v>2.4700000000000002</v>
      </c>
      <c r="V154" s="326">
        <v>6.14</v>
      </c>
      <c r="W154" s="326"/>
      <c r="X154" s="326"/>
      <c r="Y154" s="326"/>
      <c r="Z154" s="326"/>
      <c r="AA154" s="326"/>
      <c r="AB154" s="326"/>
      <c r="AC154" s="326"/>
      <c r="AD154" s="326"/>
      <c r="AE154" s="326"/>
      <c r="AF154" s="326"/>
      <c r="AG154" s="326"/>
      <c r="AH154" s="326"/>
      <c r="AI154" s="326"/>
      <c r="AJ154" s="326"/>
      <c r="AK154" s="326">
        <v>2.0099999999999998</v>
      </c>
      <c r="AL154" s="326"/>
      <c r="AM154" s="326"/>
      <c r="AN154" s="326"/>
      <c r="AO154" s="326"/>
      <c r="AP154" s="326"/>
      <c r="AQ154" s="326">
        <v>13.79</v>
      </c>
      <c r="AR154" s="326"/>
      <c r="AS154" s="326">
        <v>13.79</v>
      </c>
      <c r="AT154" s="327" t="s">
        <v>301</v>
      </c>
      <c r="AU154" s="458" t="s">
        <v>593</v>
      </c>
      <c r="AV154" s="456" t="s">
        <v>1303</v>
      </c>
      <c r="AW154" s="456"/>
      <c r="AX154" s="456"/>
      <c r="AY154" s="327" t="s">
        <v>294</v>
      </c>
      <c r="AZ154" s="458" t="s">
        <v>829</v>
      </c>
      <c r="BA154" s="353" t="s">
        <v>218</v>
      </c>
      <c r="BB154" s="363" t="s">
        <v>302</v>
      </c>
      <c r="BC154" s="304" t="s">
        <v>428</v>
      </c>
      <c r="BH154" s="315" t="s">
        <v>294</v>
      </c>
      <c r="BI154" s="370" t="s">
        <v>831</v>
      </c>
    </row>
    <row r="155" spans="1:781 1036:1805 2060:2829 3084:3853 4108:4877 5132:5901 6156:6925 7180:7949 8204:8973 9228:9997 10252:11021 11276:12045 12300:13069 13324:14093 14348:15117 15372:16141" ht="78">
      <c r="A155" s="310" t="s">
        <v>1186</v>
      </c>
      <c r="B155" s="458">
        <v>135</v>
      </c>
      <c r="C155" s="358" t="s">
        <v>673</v>
      </c>
      <c r="D155" s="322" t="s">
        <v>24</v>
      </c>
      <c r="E155" s="458" t="s">
        <v>423</v>
      </c>
      <c r="F155" s="313">
        <v>0</v>
      </c>
      <c r="G155" s="323">
        <v>0.41999999999999993</v>
      </c>
      <c r="H155" s="329"/>
      <c r="I155" s="341">
        <v>0.41999999999999993</v>
      </c>
      <c r="J155" s="324">
        <v>0.41999999999999993</v>
      </c>
      <c r="K155" s="324">
        <v>0</v>
      </c>
      <c r="L155" s="324">
        <v>0</v>
      </c>
      <c r="M155" s="327" t="s">
        <v>170</v>
      </c>
      <c r="N155" s="326">
        <v>0.06</v>
      </c>
      <c r="O155" s="326">
        <v>0.06</v>
      </c>
      <c r="P155" s="326"/>
      <c r="Q155" s="326">
        <v>0.21</v>
      </c>
      <c r="R155" s="326"/>
      <c r="S155" s="326"/>
      <c r="T155" s="326">
        <v>0.09</v>
      </c>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v>0</v>
      </c>
      <c r="AR155" s="326"/>
      <c r="AS155" s="326"/>
      <c r="AT155" s="327" t="s">
        <v>171</v>
      </c>
      <c r="AU155" s="458" t="s">
        <v>539</v>
      </c>
      <c r="AV155" s="456" t="s">
        <v>1300</v>
      </c>
      <c r="AW155" s="456" t="s">
        <v>431</v>
      </c>
      <c r="AX155" s="456" t="s">
        <v>432</v>
      </c>
      <c r="AY155" s="327" t="s">
        <v>453</v>
      </c>
      <c r="AZ155" s="458" t="s">
        <v>36</v>
      </c>
      <c r="BA155" s="371" t="s">
        <v>224</v>
      </c>
      <c r="BB155" s="363" t="s">
        <v>299</v>
      </c>
      <c r="BC155" s="304" t="s">
        <v>428</v>
      </c>
      <c r="BH155" s="315" t="s">
        <v>788</v>
      </c>
      <c r="BI155" s="354" t="s">
        <v>809</v>
      </c>
    </row>
    <row r="156" spans="1:781 1036:1805 2060:2829 3084:3853 4108:4877 5132:5901 6156:6925 7180:7949 8204:8973 9228:9997 10252:11021 11276:12045 12300:13069 13324:14093 14348:15117 15372:16141" ht="67.8" customHeight="1">
      <c r="A156" s="310" t="s">
        <v>1187</v>
      </c>
      <c r="B156" s="458">
        <v>136</v>
      </c>
      <c r="C156" s="358" t="s">
        <v>166</v>
      </c>
      <c r="D156" s="322" t="s">
        <v>24</v>
      </c>
      <c r="E156" s="458" t="s">
        <v>423</v>
      </c>
      <c r="F156" s="313">
        <v>0</v>
      </c>
      <c r="G156" s="323">
        <v>0.15000000000000002</v>
      </c>
      <c r="H156" s="329"/>
      <c r="I156" s="341">
        <v>0.15000000000000002</v>
      </c>
      <c r="J156" s="324">
        <v>0.15000000000000002</v>
      </c>
      <c r="K156" s="324">
        <v>0</v>
      </c>
      <c r="L156" s="324">
        <v>0</v>
      </c>
      <c r="M156" s="327" t="s">
        <v>167</v>
      </c>
      <c r="N156" s="326">
        <v>0.03</v>
      </c>
      <c r="O156" s="326">
        <v>0.02</v>
      </c>
      <c r="P156" s="326"/>
      <c r="Q156" s="326">
        <v>7.0000000000000007E-2</v>
      </c>
      <c r="R156" s="326"/>
      <c r="S156" s="326"/>
      <c r="T156" s="326">
        <v>0.03</v>
      </c>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v>0</v>
      </c>
      <c r="AR156" s="326"/>
      <c r="AS156" s="326"/>
      <c r="AT156" s="327" t="s">
        <v>290</v>
      </c>
      <c r="AU156" s="458" t="s">
        <v>539</v>
      </c>
      <c r="AV156" s="456" t="s">
        <v>1300</v>
      </c>
      <c r="AW156" s="456" t="s">
        <v>431</v>
      </c>
      <c r="AX156" s="456" t="s">
        <v>432</v>
      </c>
      <c r="AY156" s="327" t="s">
        <v>453</v>
      </c>
      <c r="AZ156" s="458" t="s">
        <v>36</v>
      </c>
      <c r="BA156" s="371" t="s">
        <v>224</v>
      </c>
      <c r="BB156" s="363" t="s">
        <v>299</v>
      </c>
      <c r="BC156" s="304" t="s">
        <v>428</v>
      </c>
      <c r="BH156" s="315" t="s">
        <v>788</v>
      </c>
      <c r="BI156" s="354" t="s">
        <v>810</v>
      </c>
    </row>
    <row r="157" spans="1:781 1036:1805 2060:2829 3084:3853 4108:4877 5132:5901 6156:6925 7180:7949 8204:8973 9228:9997 10252:11021 11276:12045 12300:13069 13324:14093 14348:15117 15372:16141" s="344" customFormat="1" ht="93.6">
      <c r="A157" s="310" t="s">
        <v>1188</v>
      </c>
      <c r="B157" s="458">
        <v>137</v>
      </c>
      <c r="C157" s="455" t="s">
        <v>303</v>
      </c>
      <c r="D157" s="322" t="s">
        <v>24</v>
      </c>
      <c r="E157" s="458" t="s">
        <v>423</v>
      </c>
      <c r="F157" s="313">
        <v>-4.0000000000000036E-3</v>
      </c>
      <c r="G157" s="324">
        <v>0.87</v>
      </c>
      <c r="H157" s="329"/>
      <c r="I157" s="324">
        <v>0.87</v>
      </c>
      <c r="J157" s="324">
        <v>0.83499999999999996</v>
      </c>
      <c r="K157" s="324">
        <v>1.0999999999999999E-2</v>
      </c>
      <c r="L157" s="324">
        <v>2.8000000000000001E-2</v>
      </c>
      <c r="M157" s="327" t="s">
        <v>1379</v>
      </c>
      <c r="N157" s="326">
        <v>0.32500000000000001</v>
      </c>
      <c r="O157" s="326">
        <v>0.12</v>
      </c>
      <c r="P157" s="326"/>
      <c r="Q157" s="326">
        <v>0.19</v>
      </c>
      <c r="R157" s="326"/>
      <c r="S157" s="326"/>
      <c r="T157" s="326">
        <v>0.1</v>
      </c>
      <c r="U157" s="326">
        <v>0.1</v>
      </c>
      <c r="V157" s="326"/>
      <c r="W157" s="326"/>
      <c r="X157" s="326"/>
      <c r="Y157" s="326"/>
      <c r="Z157" s="326"/>
      <c r="AA157" s="326"/>
      <c r="AB157" s="326"/>
      <c r="AC157" s="326"/>
      <c r="AD157" s="326"/>
      <c r="AE157" s="326"/>
      <c r="AF157" s="326"/>
      <c r="AG157" s="326">
        <v>1.0999999999999999E-2</v>
      </c>
      <c r="AH157" s="326"/>
      <c r="AI157" s="326"/>
      <c r="AJ157" s="326"/>
      <c r="AK157" s="326"/>
      <c r="AL157" s="326"/>
      <c r="AM157" s="326"/>
      <c r="AN157" s="326"/>
      <c r="AO157" s="326"/>
      <c r="AP157" s="326"/>
      <c r="AQ157" s="326">
        <v>1.8000000000000002E-2</v>
      </c>
      <c r="AR157" s="326">
        <v>0.01</v>
      </c>
      <c r="AS157" s="326">
        <v>8.0000000000000002E-3</v>
      </c>
      <c r="AT157" s="327" t="s">
        <v>175</v>
      </c>
      <c r="AU157" s="458" t="s">
        <v>539</v>
      </c>
      <c r="AV157" s="455" t="s">
        <v>1304</v>
      </c>
      <c r="AW157" s="456" t="s">
        <v>431</v>
      </c>
      <c r="AX157" s="456"/>
      <c r="AY157" s="327" t="s">
        <v>430</v>
      </c>
      <c r="AZ157" s="327" t="s">
        <v>36</v>
      </c>
      <c r="BA157" s="353" t="s">
        <v>218</v>
      </c>
      <c r="BB157" s="363" t="s">
        <v>299</v>
      </c>
      <c r="BC157" s="304" t="s">
        <v>428</v>
      </c>
      <c r="BD157" s="304"/>
      <c r="BE157" s="344" t="s">
        <v>348</v>
      </c>
      <c r="BH157" s="315" t="s">
        <v>790</v>
      </c>
      <c r="BI157" s="330" t="s">
        <v>811</v>
      </c>
      <c r="JH157" s="304"/>
      <c r="JI157" s="304"/>
      <c r="TD157" s="304"/>
      <c r="TE157" s="304"/>
      <c r="ACZ157" s="304"/>
      <c r="ADA157" s="304"/>
      <c r="AMV157" s="304"/>
      <c r="AMW157" s="304"/>
      <c r="AWR157" s="304"/>
      <c r="AWS157" s="304"/>
      <c r="BGN157" s="304"/>
      <c r="BGO157" s="304"/>
      <c r="BQJ157" s="304"/>
      <c r="BQK157" s="304"/>
      <c r="CAF157" s="304"/>
      <c r="CAG157" s="304"/>
      <c r="CKB157" s="304"/>
      <c r="CKC157" s="304"/>
      <c r="CTX157" s="304"/>
      <c r="CTY157" s="304"/>
      <c r="DDT157" s="304"/>
      <c r="DDU157" s="304"/>
      <c r="DNP157" s="304"/>
      <c r="DNQ157" s="304"/>
      <c r="DXL157" s="304"/>
      <c r="DXM157" s="304"/>
      <c r="EHH157" s="304"/>
      <c r="EHI157" s="304"/>
      <c r="ERD157" s="304"/>
      <c r="ERE157" s="304"/>
      <c r="FAZ157" s="304"/>
      <c r="FBA157" s="304"/>
      <c r="FKV157" s="304"/>
      <c r="FKW157" s="304"/>
      <c r="FUR157" s="304"/>
      <c r="FUS157" s="304"/>
      <c r="GEN157" s="304"/>
      <c r="GEO157" s="304"/>
      <c r="GOJ157" s="304"/>
      <c r="GOK157" s="304"/>
      <c r="GYF157" s="304"/>
      <c r="GYG157" s="304"/>
      <c r="HIB157" s="304"/>
      <c r="HIC157" s="304"/>
      <c r="HRX157" s="304"/>
      <c r="HRY157" s="304"/>
      <c r="IBT157" s="304"/>
      <c r="IBU157" s="304"/>
      <c r="ILP157" s="304"/>
      <c r="ILQ157" s="304"/>
      <c r="IVL157" s="304"/>
      <c r="IVM157" s="304"/>
      <c r="JFH157" s="304"/>
      <c r="JFI157" s="304"/>
      <c r="JPD157" s="304"/>
      <c r="JPE157" s="304"/>
      <c r="JYZ157" s="304"/>
      <c r="JZA157" s="304"/>
      <c r="KIV157" s="304"/>
      <c r="KIW157" s="304"/>
      <c r="KSR157" s="304"/>
      <c r="KSS157" s="304"/>
      <c r="LCN157" s="304"/>
      <c r="LCO157" s="304"/>
      <c r="LMJ157" s="304"/>
      <c r="LMK157" s="304"/>
      <c r="LWF157" s="304"/>
      <c r="LWG157" s="304"/>
      <c r="MGB157" s="304"/>
      <c r="MGC157" s="304"/>
      <c r="MPX157" s="304"/>
      <c r="MPY157" s="304"/>
      <c r="MZT157" s="304"/>
      <c r="MZU157" s="304"/>
      <c r="NJP157" s="304"/>
      <c r="NJQ157" s="304"/>
      <c r="NTL157" s="304"/>
      <c r="NTM157" s="304"/>
      <c r="ODH157" s="304"/>
      <c r="ODI157" s="304"/>
      <c r="OND157" s="304"/>
      <c r="ONE157" s="304"/>
      <c r="OWZ157" s="304"/>
      <c r="OXA157" s="304"/>
      <c r="PGV157" s="304"/>
      <c r="PGW157" s="304"/>
      <c r="PQR157" s="304"/>
      <c r="PQS157" s="304"/>
      <c r="QAN157" s="304"/>
      <c r="QAO157" s="304"/>
      <c r="QKJ157" s="304"/>
      <c r="QKK157" s="304"/>
      <c r="QUF157" s="304"/>
      <c r="QUG157" s="304"/>
      <c r="REB157" s="304"/>
      <c r="REC157" s="304"/>
      <c r="RNX157" s="304"/>
      <c r="RNY157" s="304"/>
      <c r="RXT157" s="304"/>
      <c r="RXU157" s="304"/>
      <c r="SHP157" s="304"/>
      <c r="SHQ157" s="304"/>
      <c r="SRL157" s="304"/>
      <c r="SRM157" s="304"/>
      <c r="TBH157" s="304"/>
      <c r="TBI157" s="304"/>
      <c r="TLD157" s="304"/>
      <c r="TLE157" s="304"/>
      <c r="TUZ157" s="304"/>
      <c r="TVA157" s="304"/>
      <c r="UEV157" s="304"/>
      <c r="UEW157" s="304"/>
      <c r="UOR157" s="304"/>
      <c r="UOS157" s="304"/>
      <c r="UYN157" s="304"/>
      <c r="UYO157" s="304"/>
      <c r="VIJ157" s="304"/>
      <c r="VIK157" s="304"/>
      <c r="VSF157" s="304"/>
      <c r="VSG157" s="304"/>
      <c r="WCB157" s="304"/>
      <c r="WCC157" s="304"/>
      <c r="WLX157" s="304"/>
      <c r="WLY157" s="304"/>
      <c r="WVT157" s="304"/>
      <c r="WVU157" s="304"/>
    </row>
    <row r="158" spans="1:781 1036:1805 2060:2829 3084:3853 4108:4877 5132:5901 6156:6925 7180:7949 8204:8973 9228:9997 10252:11021 11276:12045 12300:13069 13324:14093 14348:15117 15372:16141" ht="154.19999999999999" customHeight="1">
      <c r="A158" s="310" t="s">
        <v>1189</v>
      </c>
      <c r="B158" s="458">
        <v>138</v>
      </c>
      <c r="C158" s="358" t="s">
        <v>180</v>
      </c>
      <c r="D158" s="322" t="s">
        <v>24</v>
      </c>
      <c r="E158" s="322" t="s">
        <v>59</v>
      </c>
      <c r="F158" s="313">
        <v>0</v>
      </c>
      <c r="G158" s="369">
        <v>39.53</v>
      </c>
      <c r="H158" s="329"/>
      <c r="I158" s="369">
        <v>39.53</v>
      </c>
      <c r="J158" s="369">
        <f>I158-K158-L158</f>
        <v>21.410000000000004</v>
      </c>
      <c r="K158" s="369">
        <v>3.94</v>
      </c>
      <c r="L158" s="369">
        <v>14.18</v>
      </c>
      <c r="M158" s="458" t="s">
        <v>828</v>
      </c>
      <c r="N158" s="326">
        <v>0.09</v>
      </c>
      <c r="O158" s="326"/>
      <c r="P158" s="326"/>
      <c r="Q158" s="326"/>
      <c r="R158" s="326"/>
      <c r="S158" s="326"/>
      <c r="T158" s="326"/>
      <c r="U158" s="326"/>
      <c r="V158" s="326">
        <v>18.21</v>
      </c>
      <c r="W158" s="326"/>
      <c r="X158" s="326"/>
      <c r="Y158" s="326"/>
      <c r="Z158" s="326"/>
      <c r="AA158" s="326"/>
      <c r="AB158" s="326"/>
      <c r="AC158" s="326"/>
      <c r="AD158" s="326"/>
      <c r="AE158" s="326"/>
      <c r="AF158" s="326"/>
      <c r="AG158" s="326"/>
      <c r="AH158" s="326"/>
      <c r="AI158" s="326"/>
      <c r="AJ158" s="326"/>
      <c r="AK158" s="326">
        <v>2.0099999999999998</v>
      </c>
      <c r="AL158" s="326"/>
      <c r="AM158" s="326"/>
      <c r="AN158" s="326"/>
      <c r="AO158" s="326"/>
      <c r="AP158" s="326"/>
      <c r="AQ158" s="326">
        <v>11.1</v>
      </c>
      <c r="AR158" s="326"/>
      <c r="AS158" s="326">
        <v>11.1</v>
      </c>
      <c r="AT158" s="458" t="s">
        <v>305</v>
      </c>
      <c r="AU158" s="458" t="s">
        <v>591</v>
      </c>
      <c r="AV158" s="455" t="s">
        <v>1322</v>
      </c>
      <c r="AW158" s="456" t="s">
        <v>431</v>
      </c>
      <c r="AX158" s="456"/>
      <c r="AY158" s="458" t="s">
        <v>294</v>
      </c>
      <c r="AZ158" s="327" t="s">
        <v>829</v>
      </c>
      <c r="BA158" s="353" t="s">
        <v>218</v>
      </c>
      <c r="BB158" s="363" t="s">
        <v>302</v>
      </c>
      <c r="BC158" s="304" t="s">
        <v>428</v>
      </c>
      <c r="BH158" s="315" t="s">
        <v>294</v>
      </c>
      <c r="BI158" s="370" t="s">
        <v>832</v>
      </c>
    </row>
    <row r="159" spans="1:781 1036:1805 2060:2829 3084:3853 4108:4877 5132:5901 6156:6925 7180:7949 8204:8973 9228:9997 10252:11021 11276:12045 12300:13069 13324:14093 14348:15117 15372:16141" ht="31.2">
      <c r="A159" s="310" t="s">
        <v>1190</v>
      </c>
      <c r="B159" s="458">
        <v>139</v>
      </c>
      <c r="C159" s="10" t="s">
        <v>173</v>
      </c>
      <c r="D159" s="322" t="s">
        <v>24</v>
      </c>
      <c r="E159" s="458" t="s">
        <v>423</v>
      </c>
      <c r="F159" s="313">
        <v>0</v>
      </c>
      <c r="G159" s="323">
        <v>0.16</v>
      </c>
      <c r="H159" s="329"/>
      <c r="I159" s="341">
        <v>0.16</v>
      </c>
      <c r="J159" s="324">
        <v>0.16</v>
      </c>
      <c r="K159" s="324">
        <v>0</v>
      </c>
      <c r="L159" s="324">
        <v>0</v>
      </c>
      <c r="M159" s="327" t="s">
        <v>174</v>
      </c>
      <c r="N159" s="326">
        <v>0.05</v>
      </c>
      <c r="O159" s="326"/>
      <c r="P159" s="326"/>
      <c r="Q159" s="326"/>
      <c r="R159" s="326"/>
      <c r="S159" s="326"/>
      <c r="T159" s="326"/>
      <c r="U159" s="326">
        <v>0.11</v>
      </c>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v>0</v>
      </c>
      <c r="AR159" s="326"/>
      <c r="AS159" s="326"/>
      <c r="AT159" s="458" t="s">
        <v>175</v>
      </c>
      <c r="AU159" s="458" t="s">
        <v>539</v>
      </c>
      <c r="AV159" s="455" t="s">
        <v>1305</v>
      </c>
      <c r="AW159" s="455"/>
      <c r="AX159" s="455"/>
      <c r="AY159" s="327" t="s">
        <v>294</v>
      </c>
      <c r="AZ159" s="327" t="s">
        <v>36</v>
      </c>
      <c r="BA159" s="353" t="s">
        <v>218</v>
      </c>
      <c r="BB159" s="363" t="s">
        <v>306</v>
      </c>
      <c r="BC159" s="304" t="s">
        <v>428</v>
      </c>
      <c r="BH159" s="315" t="s">
        <v>294</v>
      </c>
    </row>
    <row r="160" spans="1:781 1036:1805 2060:2829 3084:3853 4108:4877 5132:5901 6156:6925 7180:7949 8204:8973 9228:9997 10252:11021 11276:12045 12300:13069 13324:14093 14348:15117 15372:16141" ht="31.2">
      <c r="A160" s="310" t="s">
        <v>1191</v>
      </c>
      <c r="B160" s="458">
        <v>140</v>
      </c>
      <c r="C160" s="10" t="s">
        <v>176</v>
      </c>
      <c r="D160" s="322" t="s">
        <v>24</v>
      </c>
      <c r="E160" s="458" t="s">
        <v>423</v>
      </c>
      <c r="F160" s="313">
        <v>0</v>
      </c>
      <c r="G160" s="323">
        <v>0.82000000000000006</v>
      </c>
      <c r="H160" s="329"/>
      <c r="I160" s="341">
        <v>0.82000000000000006</v>
      </c>
      <c r="J160" s="324">
        <v>0.82000000000000006</v>
      </c>
      <c r="K160" s="324">
        <v>0</v>
      </c>
      <c r="L160" s="324">
        <v>0</v>
      </c>
      <c r="M160" s="327" t="s">
        <v>177</v>
      </c>
      <c r="N160" s="326">
        <v>0.32</v>
      </c>
      <c r="O160" s="326"/>
      <c r="P160" s="326"/>
      <c r="Q160" s="326"/>
      <c r="R160" s="326"/>
      <c r="S160" s="326"/>
      <c r="T160" s="326"/>
      <c r="U160" s="326">
        <v>0.5</v>
      </c>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26"/>
      <c r="AQ160" s="326">
        <v>0</v>
      </c>
      <c r="AR160" s="326"/>
      <c r="AS160" s="326"/>
      <c r="AT160" s="458" t="s">
        <v>175</v>
      </c>
      <c r="AU160" s="458" t="s">
        <v>539</v>
      </c>
      <c r="AV160" s="455" t="s">
        <v>1305</v>
      </c>
      <c r="AW160" s="455"/>
      <c r="AX160" s="455"/>
      <c r="AY160" s="327" t="s">
        <v>294</v>
      </c>
      <c r="AZ160" s="327" t="s">
        <v>36</v>
      </c>
      <c r="BA160" s="353" t="s">
        <v>218</v>
      </c>
      <c r="BB160" s="363" t="s">
        <v>306</v>
      </c>
      <c r="BC160" s="304" t="s">
        <v>428</v>
      </c>
      <c r="BH160" s="315" t="s">
        <v>294</v>
      </c>
    </row>
    <row r="161" spans="1:62" s="372" customFormat="1" ht="78">
      <c r="A161" s="310" t="s">
        <v>1192</v>
      </c>
      <c r="B161" s="458">
        <v>141</v>
      </c>
      <c r="C161" s="10" t="s">
        <v>164</v>
      </c>
      <c r="D161" s="322" t="s">
        <v>24</v>
      </c>
      <c r="E161" s="458" t="s">
        <v>423</v>
      </c>
      <c r="F161" s="313">
        <v>0</v>
      </c>
      <c r="G161" s="323">
        <v>1.05</v>
      </c>
      <c r="H161" s="329"/>
      <c r="I161" s="341">
        <v>1.05</v>
      </c>
      <c r="J161" s="324">
        <v>0.91</v>
      </c>
      <c r="K161" s="324">
        <v>0.14000000000000001</v>
      </c>
      <c r="L161" s="324">
        <v>0</v>
      </c>
      <c r="M161" s="327" t="s">
        <v>424</v>
      </c>
      <c r="N161" s="326">
        <v>0.14000000000000001</v>
      </c>
      <c r="O161" s="326">
        <v>0.21</v>
      </c>
      <c r="P161" s="326"/>
      <c r="Q161" s="326">
        <v>0.42</v>
      </c>
      <c r="R161" s="326"/>
      <c r="S161" s="326"/>
      <c r="T161" s="326">
        <v>0.14000000000000001</v>
      </c>
      <c r="U161" s="326"/>
      <c r="V161" s="326"/>
      <c r="W161" s="326"/>
      <c r="X161" s="326"/>
      <c r="Y161" s="326">
        <v>7.0000000000000007E-2</v>
      </c>
      <c r="Z161" s="326"/>
      <c r="AA161" s="326"/>
      <c r="AB161" s="326"/>
      <c r="AC161" s="326"/>
      <c r="AD161" s="326"/>
      <c r="AE161" s="326"/>
      <c r="AF161" s="326"/>
      <c r="AG161" s="326">
        <v>7.0000000000000007E-2</v>
      </c>
      <c r="AH161" s="326"/>
      <c r="AI161" s="326"/>
      <c r="AJ161" s="326"/>
      <c r="AK161" s="326"/>
      <c r="AL161" s="326"/>
      <c r="AM161" s="326"/>
      <c r="AN161" s="326"/>
      <c r="AO161" s="326"/>
      <c r="AP161" s="326"/>
      <c r="AQ161" s="326">
        <v>0</v>
      </c>
      <c r="AR161" s="326"/>
      <c r="AS161" s="326"/>
      <c r="AT161" s="458" t="s">
        <v>165</v>
      </c>
      <c r="AU161" s="458" t="s">
        <v>539</v>
      </c>
      <c r="AV161" s="455" t="s">
        <v>1306</v>
      </c>
      <c r="AW161" s="455"/>
      <c r="AX161" s="455"/>
      <c r="AY161" s="327" t="s">
        <v>294</v>
      </c>
      <c r="AZ161" s="327" t="s">
        <v>36</v>
      </c>
      <c r="BA161" s="353" t="s">
        <v>218</v>
      </c>
      <c r="BB161" s="363"/>
      <c r="BC161" s="304" t="s">
        <v>428</v>
      </c>
      <c r="BF161" s="327"/>
      <c r="BH161" s="315" t="s">
        <v>294</v>
      </c>
      <c r="BI161" s="373"/>
    </row>
    <row r="162" spans="1:62" s="372" customFormat="1" ht="31.2">
      <c r="A162" s="310" t="s">
        <v>1193</v>
      </c>
      <c r="B162" s="458">
        <v>142</v>
      </c>
      <c r="C162" s="10" t="s">
        <v>307</v>
      </c>
      <c r="D162" s="322" t="s">
        <v>24</v>
      </c>
      <c r="E162" s="458" t="s">
        <v>423</v>
      </c>
      <c r="F162" s="313">
        <v>0</v>
      </c>
      <c r="G162" s="323">
        <v>0.12</v>
      </c>
      <c r="H162" s="329"/>
      <c r="I162" s="341">
        <v>0.12</v>
      </c>
      <c r="J162" s="341">
        <v>0.04</v>
      </c>
      <c r="K162" s="341">
        <v>0.04</v>
      </c>
      <c r="L162" s="341">
        <v>0.04</v>
      </c>
      <c r="M162" s="327" t="s">
        <v>492</v>
      </c>
      <c r="N162" s="326"/>
      <c r="O162" s="326"/>
      <c r="P162" s="326"/>
      <c r="Q162" s="326">
        <v>0.04</v>
      </c>
      <c r="R162" s="326"/>
      <c r="S162" s="326"/>
      <c r="T162" s="326"/>
      <c r="U162" s="326"/>
      <c r="V162" s="326"/>
      <c r="W162" s="326"/>
      <c r="X162" s="326"/>
      <c r="Y162" s="326">
        <v>0.04</v>
      </c>
      <c r="Z162" s="326"/>
      <c r="AA162" s="326"/>
      <c r="AB162" s="326"/>
      <c r="AC162" s="326"/>
      <c r="AD162" s="326"/>
      <c r="AE162" s="326"/>
      <c r="AF162" s="326"/>
      <c r="AG162" s="326"/>
      <c r="AH162" s="326"/>
      <c r="AI162" s="326"/>
      <c r="AJ162" s="326"/>
      <c r="AK162" s="326"/>
      <c r="AL162" s="326"/>
      <c r="AM162" s="326"/>
      <c r="AN162" s="326"/>
      <c r="AO162" s="326"/>
      <c r="AP162" s="326"/>
      <c r="AQ162" s="326">
        <v>0.04</v>
      </c>
      <c r="AR162" s="326"/>
      <c r="AS162" s="326">
        <v>0.04</v>
      </c>
      <c r="AT162" s="458" t="s">
        <v>234</v>
      </c>
      <c r="AU162" s="458" t="s">
        <v>597</v>
      </c>
      <c r="AV162" s="455" t="s">
        <v>1306</v>
      </c>
      <c r="AW162" s="455"/>
      <c r="AX162" s="455" t="s">
        <v>469</v>
      </c>
      <c r="AY162" s="327" t="s">
        <v>294</v>
      </c>
      <c r="AZ162" s="327" t="s">
        <v>36</v>
      </c>
      <c r="BA162" s="353" t="s">
        <v>218</v>
      </c>
      <c r="BB162" s="363"/>
      <c r="BC162" s="304" t="s">
        <v>428</v>
      </c>
      <c r="BF162" s="372" t="s">
        <v>457</v>
      </c>
      <c r="BH162" s="315" t="s">
        <v>294</v>
      </c>
      <c r="BI162" s="373"/>
    </row>
    <row r="163" spans="1:62" s="372" customFormat="1" ht="31.2">
      <c r="A163" s="310" t="s">
        <v>1194</v>
      </c>
      <c r="B163" s="458">
        <v>143</v>
      </c>
      <c r="C163" s="10" t="s">
        <v>308</v>
      </c>
      <c r="D163" s="322" t="s">
        <v>24</v>
      </c>
      <c r="E163" s="458" t="s">
        <v>423</v>
      </c>
      <c r="F163" s="313">
        <v>0</v>
      </c>
      <c r="G163" s="323">
        <v>0.12</v>
      </c>
      <c r="H163" s="329"/>
      <c r="I163" s="341">
        <v>0.12</v>
      </c>
      <c r="J163" s="341">
        <v>0.04</v>
      </c>
      <c r="K163" s="341">
        <v>0.04</v>
      </c>
      <c r="L163" s="341">
        <v>0.04</v>
      </c>
      <c r="M163" s="327" t="s">
        <v>492</v>
      </c>
      <c r="N163" s="326"/>
      <c r="O163" s="326"/>
      <c r="P163" s="326"/>
      <c r="Q163" s="326">
        <v>0.04</v>
      </c>
      <c r="R163" s="326"/>
      <c r="S163" s="326"/>
      <c r="T163" s="326"/>
      <c r="U163" s="326"/>
      <c r="V163" s="326"/>
      <c r="W163" s="326"/>
      <c r="X163" s="326"/>
      <c r="Y163" s="326">
        <v>0.04</v>
      </c>
      <c r="Z163" s="326"/>
      <c r="AA163" s="326"/>
      <c r="AB163" s="326"/>
      <c r="AC163" s="326"/>
      <c r="AD163" s="326"/>
      <c r="AE163" s="326"/>
      <c r="AF163" s="326"/>
      <c r="AG163" s="326"/>
      <c r="AH163" s="326"/>
      <c r="AI163" s="326"/>
      <c r="AJ163" s="326"/>
      <c r="AK163" s="326"/>
      <c r="AL163" s="326"/>
      <c r="AM163" s="326"/>
      <c r="AN163" s="326"/>
      <c r="AO163" s="326"/>
      <c r="AP163" s="326"/>
      <c r="AQ163" s="326">
        <v>0.04</v>
      </c>
      <c r="AR163" s="326"/>
      <c r="AS163" s="326">
        <v>0.04</v>
      </c>
      <c r="AT163" s="458" t="s">
        <v>236</v>
      </c>
      <c r="AU163" s="458" t="s">
        <v>596</v>
      </c>
      <c r="AV163" s="455" t="s">
        <v>1306</v>
      </c>
      <c r="AW163" s="455"/>
      <c r="AX163" s="455" t="s">
        <v>469</v>
      </c>
      <c r="AY163" s="327" t="s">
        <v>294</v>
      </c>
      <c r="AZ163" s="327" t="s">
        <v>36</v>
      </c>
      <c r="BA163" s="353" t="s">
        <v>218</v>
      </c>
      <c r="BB163" s="363"/>
      <c r="BC163" s="304" t="s">
        <v>428</v>
      </c>
      <c r="BF163" s="372" t="s">
        <v>457</v>
      </c>
      <c r="BH163" s="315" t="s">
        <v>294</v>
      </c>
      <c r="BI163" s="373"/>
    </row>
    <row r="164" spans="1:62" ht="124.8">
      <c r="A164" s="310" t="s">
        <v>1195</v>
      </c>
      <c r="B164" s="458">
        <v>144</v>
      </c>
      <c r="C164" s="455" t="s">
        <v>181</v>
      </c>
      <c r="D164" s="458" t="s">
        <v>24</v>
      </c>
      <c r="E164" s="458" t="s">
        <v>423</v>
      </c>
      <c r="F164" s="313">
        <v>0</v>
      </c>
      <c r="G164" s="324">
        <v>0.06</v>
      </c>
      <c r="H164" s="329"/>
      <c r="I164" s="341">
        <v>0.06</v>
      </c>
      <c r="J164" s="324">
        <v>4.1199999999999994E-2</v>
      </c>
      <c r="K164" s="324">
        <v>1.1999999999999999E-3</v>
      </c>
      <c r="L164" s="324">
        <v>1.7600000000000001E-2</v>
      </c>
      <c r="M164" s="4" t="s">
        <v>493</v>
      </c>
      <c r="N164" s="326">
        <v>5.5999999999999999E-3</v>
      </c>
      <c r="O164" s="326">
        <v>1.9199999999999998E-2</v>
      </c>
      <c r="P164" s="326"/>
      <c r="Q164" s="326">
        <v>1.12E-2</v>
      </c>
      <c r="R164" s="326"/>
      <c r="S164" s="326"/>
      <c r="T164" s="326">
        <v>4.0000000000000001E-3</v>
      </c>
      <c r="U164" s="326"/>
      <c r="V164" s="326"/>
      <c r="W164" s="326">
        <v>1.1999999999999999E-3</v>
      </c>
      <c r="X164" s="326"/>
      <c r="Y164" s="326">
        <v>1.1999999999999999E-3</v>
      </c>
      <c r="Z164" s="326"/>
      <c r="AA164" s="326"/>
      <c r="AB164" s="326"/>
      <c r="AC164" s="326"/>
      <c r="AD164" s="326"/>
      <c r="AE164" s="326"/>
      <c r="AF164" s="326"/>
      <c r="AG164" s="326"/>
      <c r="AH164" s="326"/>
      <c r="AI164" s="326"/>
      <c r="AJ164" s="326"/>
      <c r="AK164" s="326"/>
      <c r="AL164" s="326"/>
      <c r="AM164" s="326"/>
      <c r="AN164" s="326"/>
      <c r="AO164" s="326"/>
      <c r="AP164" s="326"/>
      <c r="AQ164" s="326">
        <v>1.7600000000000001E-2</v>
      </c>
      <c r="AR164" s="326"/>
      <c r="AS164" s="326">
        <v>1.7600000000000001E-2</v>
      </c>
      <c r="AT164" s="374" t="s">
        <v>175</v>
      </c>
      <c r="AU164" s="458" t="s">
        <v>539</v>
      </c>
      <c r="AV164" s="456" t="s">
        <v>1378</v>
      </c>
      <c r="AW164" s="456"/>
      <c r="AX164" s="456"/>
      <c r="AY164" s="327" t="s">
        <v>294</v>
      </c>
      <c r="AZ164" s="327" t="s">
        <v>36</v>
      </c>
      <c r="BA164" s="353"/>
      <c r="BB164" s="363"/>
      <c r="BC164" s="304" t="s">
        <v>428</v>
      </c>
      <c r="BF164" s="327" t="s">
        <v>438</v>
      </c>
      <c r="BH164" s="458" t="s">
        <v>793</v>
      </c>
    </row>
    <row r="165" spans="1:62" s="333" customFormat="1" ht="99.6" customHeight="1">
      <c r="A165" s="310" t="s">
        <v>1196</v>
      </c>
      <c r="B165" s="458">
        <v>145</v>
      </c>
      <c r="C165" s="358" t="s">
        <v>676</v>
      </c>
      <c r="D165" s="458" t="s">
        <v>24</v>
      </c>
      <c r="E165" s="458"/>
      <c r="F165" s="313"/>
      <c r="G165" s="324">
        <v>0.02</v>
      </c>
      <c r="H165" s="324"/>
      <c r="I165" s="324">
        <v>0.02</v>
      </c>
      <c r="J165" s="324">
        <v>0</v>
      </c>
      <c r="K165" s="324">
        <v>0.02</v>
      </c>
      <c r="L165" s="324">
        <v>0</v>
      </c>
      <c r="M165" s="327" t="s">
        <v>516</v>
      </c>
      <c r="N165" s="326"/>
      <c r="O165" s="326"/>
      <c r="P165" s="326"/>
      <c r="Q165" s="326"/>
      <c r="R165" s="326"/>
      <c r="S165" s="326"/>
      <c r="T165" s="326"/>
      <c r="U165" s="326"/>
      <c r="V165" s="326"/>
      <c r="W165" s="326"/>
      <c r="X165" s="326"/>
      <c r="Y165" s="326">
        <v>0.02</v>
      </c>
      <c r="Z165" s="326"/>
      <c r="AA165" s="326"/>
      <c r="AB165" s="326"/>
      <c r="AC165" s="326"/>
      <c r="AD165" s="326"/>
      <c r="AE165" s="326"/>
      <c r="AF165" s="326"/>
      <c r="AG165" s="326"/>
      <c r="AH165" s="326"/>
      <c r="AI165" s="326"/>
      <c r="AJ165" s="326"/>
      <c r="AK165" s="326"/>
      <c r="AL165" s="326"/>
      <c r="AM165" s="326"/>
      <c r="AN165" s="326"/>
      <c r="AO165" s="326"/>
      <c r="AP165" s="326"/>
      <c r="AQ165" s="326">
        <v>0</v>
      </c>
      <c r="AR165" s="326"/>
      <c r="AS165" s="326"/>
      <c r="AT165" s="458" t="s">
        <v>172</v>
      </c>
      <c r="AU165" s="458" t="s">
        <v>539</v>
      </c>
      <c r="AV165" s="456" t="s">
        <v>1307</v>
      </c>
      <c r="AW165" s="456"/>
      <c r="AX165" s="456" t="s">
        <v>463</v>
      </c>
      <c r="AY165" s="327" t="s">
        <v>454</v>
      </c>
      <c r="AZ165" s="458" t="s">
        <v>36</v>
      </c>
      <c r="BA165" s="331"/>
      <c r="BB165" s="332"/>
      <c r="BF165" s="308" t="s">
        <v>462</v>
      </c>
      <c r="BH165" s="458" t="s">
        <v>343</v>
      </c>
      <c r="BI165" s="375" t="s">
        <v>812</v>
      </c>
    </row>
    <row r="166" spans="1:62" s="333" customFormat="1" ht="82.2" customHeight="1">
      <c r="A166" s="310" t="s">
        <v>1197</v>
      </c>
      <c r="B166" s="458">
        <v>146</v>
      </c>
      <c r="C166" s="10" t="s">
        <v>164</v>
      </c>
      <c r="D166" s="458" t="s">
        <v>24</v>
      </c>
      <c r="E166" s="458"/>
      <c r="F166" s="313"/>
      <c r="G166" s="376">
        <v>3.5999999999999999E-3</v>
      </c>
      <c r="H166" s="324"/>
      <c r="I166" s="376">
        <v>3.5999999999999999E-3</v>
      </c>
      <c r="J166" s="376">
        <v>1E-3</v>
      </c>
      <c r="K166" s="376">
        <v>1.5999999999999999E-3</v>
      </c>
      <c r="L166" s="376">
        <v>1E-3</v>
      </c>
      <c r="M166" s="327" t="s">
        <v>518</v>
      </c>
      <c r="N166" s="326"/>
      <c r="O166" s="326"/>
      <c r="P166" s="326"/>
      <c r="Q166" s="326"/>
      <c r="R166" s="326"/>
      <c r="S166" s="326"/>
      <c r="T166" s="326"/>
      <c r="U166" s="326"/>
      <c r="V166" s="326"/>
      <c r="W166" s="326">
        <v>1E-3</v>
      </c>
      <c r="X166" s="326"/>
      <c r="Y166" s="326"/>
      <c r="Z166" s="326">
        <v>5.9999999999999995E-4</v>
      </c>
      <c r="AA166" s="326"/>
      <c r="AB166" s="326">
        <v>5.9999999999999995E-4</v>
      </c>
      <c r="AC166" s="326"/>
      <c r="AD166" s="326">
        <v>4.0000000000000002E-4</v>
      </c>
      <c r="AE166" s="326"/>
      <c r="AF166" s="326"/>
      <c r="AG166" s="326"/>
      <c r="AH166" s="326"/>
      <c r="AI166" s="326"/>
      <c r="AJ166" s="326"/>
      <c r="AK166" s="326"/>
      <c r="AL166" s="326"/>
      <c r="AM166" s="326"/>
      <c r="AN166" s="326"/>
      <c r="AO166" s="326"/>
      <c r="AP166" s="326"/>
      <c r="AQ166" s="326">
        <v>1E-3</v>
      </c>
      <c r="AR166" s="326">
        <v>1E-3</v>
      </c>
      <c r="AS166" s="326"/>
      <c r="AT166" s="458" t="s">
        <v>165</v>
      </c>
      <c r="AU166" s="458" t="s">
        <v>539</v>
      </c>
      <c r="AV166" s="456" t="s">
        <v>1300</v>
      </c>
      <c r="AW166" s="456"/>
      <c r="AX166" s="456" t="s">
        <v>463</v>
      </c>
      <c r="AY166" s="327" t="s">
        <v>455</v>
      </c>
      <c r="AZ166" s="458" t="s">
        <v>36</v>
      </c>
      <c r="BA166" s="331"/>
      <c r="BB166" s="332"/>
      <c r="BF166" s="308" t="s">
        <v>462</v>
      </c>
      <c r="BH166" s="315" t="s">
        <v>294</v>
      </c>
      <c r="BI166" s="347"/>
    </row>
    <row r="167" spans="1:62" ht="16.8">
      <c r="A167" s="310"/>
      <c r="B167" s="457" t="s">
        <v>309</v>
      </c>
      <c r="C167" s="314" t="s">
        <v>312</v>
      </c>
      <c r="D167" s="311"/>
      <c r="E167" s="362"/>
      <c r="F167" s="313">
        <v>0</v>
      </c>
      <c r="G167" s="9">
        <f>SUM(G168:G172)</f>
        <v>1.1200000000000001</v>
      </c>
      <c r="H167" s="9">
        <f t="shared" ref="H167:L167" si="12">SUM(H168:H172)</f>
        <v>1.08</v>
      </c>
      <c r="I167" s="9">
        <f t="shared" si="12"/>
        <v>0.04</v>
      </c>
      <c r="J167" s="9">
        <f t="shared" si="12"/>
        <v>0</v>
      </c>
      <c r="K167" s="9">
        <f t="shared" si="12"/>
        <v>0</v>
      </c>
      <c r="L167" s="9">
        <f t="shared" si="12"/>
        <v>0.04</v>
      </c>
      <c r="M167" s="9"/>
      <c r="N167" s="9">
        <v>0</v>
      </c>
      <c r="O167" s="9">
        <v>0</v>
      </c>
      <c r="P167" s="9">
        <v>0</v>
      </c>
      <c r="Q167" s="9">
        <v>0</v>
      </c>
      <c r="R167" s="9">
        <v>0</v>
      </c>
      <c r="S167" s="9">
        <v>0</v>
      </c>
      <c r="T167" s="9">
        <v>0</v>
      </c>
      <c r="U167" s="9">
        <v>0</v>
      </c>
      <c r="V167" s="9">
        <v>0</v>
      </c>
      <c r="W167" s="9">
        <v>0</v>
      </c>
      <c r="X167" s="9">
        <v>0</v>
      </c>
      <c r="Y167" s="9">
        <v>0</v>
      </c>
      <c r="Z167" s="9">
        <v>0</v>
      </c>
      <c r="AA167" s="9">
        <v>0</v>
      </c>
      <c r="AB167" s="9">
        <v>0</v>
      </c>
      <c r="AC167" s="9">
        <v>0</v>
      </c>
      <c r="AD167" s="9">
        <v>0</v>
      </c>
      <c r="AE167" s="9">
        <v>0</v>
      </c>
      <c r="AF167" s="9">
        <v>0</v>
      </c>
      <c r="AG167" s="9">
        <v>0</v>
      </c>
      <c r="AH167" s="9">
        <v>0</v>
      </c>
      <c r="AI167" s="9">
        <v>0</v>
      </c>
      <c r="AJ167" s="9">
        <v>0</v>
      </c>
      <c r="AK167" s="9">
        <v>0</v>
      </c>
      <c r="AL167" s="9">
        <v>0</v>
      </c>
      <c r="AM167" s="9">
        <v>0</v>
      </c>
      <c r="AN167" s="9"/>
      <c r="AO167" s="9">
        <v>0</v>
      </c>
      <c r="AP167" s="9">
        <v>0</v>
      </c>
      <c r="AQ167" s="9">
        <v>0.04</v>
      </c>
      <c r="AR167" s="9">
        <v>0.04</v>
      </c>
      <c r="AS167" s="9">
        <v>0</v>
      </c>
      <c r="AT167" s="311"/>
      <c r="AU167" s="311"/>
      <c r="AV167" s="318"/>
      <c r="AW167" s="318"/>
      <c r="AX167" s="318"/>
      <c r="AY167" s="311"/>
      <c r="AZ167" s="319"/>
      <c r="BA167" s="320"/>
      <c r="BH167" s="315"/>
      <c r="BI167" s="361"/>
    </row>
    <row r="168" spans="1:62" ht="35.4" customHeight="1">
      <c r="A168" s="310"/>
      <c r="B168" s="458">
        <v>147</v>
      </c>
      <c r="C168" s="455" t="s">
        <v>90</v>
      </c>
      <c r="D168" s="327" t="s">
        <v>21</v>
      </c>
      <c r="E168" s="327" t="s">
        <v>59</v>
      </c>
      <c r="F168" s="313">
        <v>0</v>
      </c>
      <c r="G168" s="324">
        <v>0.28999999999999998</v>
      </c>
      <c r="H168" s="324">
        <v>0.28999999999999998</v>
      </c>
      <c r="I168" s="324">
        <v>0</v>
      </c>
      <c r="J168" s="324">
        <v>0</v>
      </c>
      <c r="K168" s="324">
        <v>0</v>
      </c>
      <c r="L168" s="324">
        <v>0</v>
      </c>
      <c r="M168" s="327" t="s">
        <v>397</v>
      </c>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c r="AK168" s="326"/>
      <c r="AL168" s="326"/>
      <c r="AM168" s="326"/>
      <c r="AN168" s="326"/>
      <c r="AO168" s="326"/>
      <c r="AP168" s="326"/>
      <c r="AQ168" s="326">
        <v>0</v>
      </c>
      <c r="AR168" s="326"/>
      <c r="AS168" s="326"/>
      <c r="AT168" s="327" t="s">
        <v>247</v>
      </c>
      <c r="AU168" s="458" t="s">
        <v>585</v>
      </c>
      <c r="AV168" s="532" t="s">
        <v>1321</v>
      </c>
      <c r="AW168" s="455"/>
      <c r="AX168" s="455"/>
      <c r="AY168" s="458" t="s">
        <v>294</v>
      </c>
      <c r="AZ168" s="458" t="s">
        <v>36</v>
      </c>
      <c r="BA168" s="353" t="s">
        <v>218</v>
      </c>
      <c r="BB168" s="363" t="s">
        <v>313</v>
      </c>
      <c r="BD168" s="304" t="s">
        <v>397</v>
      </c>
      <c r="BH168" s="315" t="s">
        <v>294</v>
      </c>
      <c r="BI168" s="361" t="s">
        <v>1281</v>
      </c>
      <c r="BJ168" s="304" t="s">
        <v>1284</v>
      </c>
    </row>
    <row r="169" spans="1:62" ht="31.2">
      <c r="A169" s="310"/>
      <c r="B169" s="458">
        <v>148</v>
      </c>
      <c r="C169" s="455" t="s">
        <v>91</v>
      </c>
      <c r="D169" s="327" t="s">
        <v>21</v>
      </c>
      <c r="E169" s="327" t="s">
        <v>59</v>
      </c>
      <c r="F169" s="313">
        <v>0</v>
      </c>
      <c r="G169" s="324">
        <v>0.17</v>
      </c>
      <c r="H169" s="324">
        <v>0.17</v>
      </c>
      <c r="I169" s="324">
        <v>0</v>
      </c>
      <c r="J169" s="324">
        <v>0</v>
      </c>
      <c r="K169" s="324">
        <v>0</v>
      </c>
      <c r="L169" s="324">
        <v>0</v>
      </c>
      <c r="M169" s="327" t="s">
        <v>398</v>
      </c>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c r="AJ169" s="326"/>
      <c r="AK169" s="326"/>
      <c r="AL169" s="326"/>
      <c r="AM169" s="326"/>
      <c r="AN169" s="326"/>
      <c r="AO169" s="326"/>
      <c r="AP169" s="326"/>
      <c r="AQ169" s="326">
        <v>0</v>
      </c>
      <c r="AR169" s="326"/>
      <c r="AS169" s="326"/>
      <c r="AT169" s="327" t="s">
        <v>234</v>
      </c>
      <c r="AU169" s="458" t="s">
        <v>607</v>
      </c>
      <c r="AV169" s="532"/>
      <c r="AW169" s="455"/>
      <c r="AX169" s="455"/>
      <c r="AY169" s="458" t="s">
        <v>294</v>
      </c>
      <c r="AZ169" s="458" t="s">
        <v>36</v>
      </c>
      <c r="BA169" s="353" t="s">
        <v>218</v>
      </c>
      <c r="BB169" s="363" t="s">
        <v>313</v>
      </c>
      <c r="BD169" s="304" t="s">
        <v>398</v>
      </c>
      <c r="BH169" s="315" t="s">
        <v>787</v>
      </c>
      <c r="BI169" s="361" t="s">
        <v>1281</v>
      </c>
      <c r="BJ169" s="304" t="s">
        <v>1284</v>
      </c>
    </row>
    <row r="170" spans="1:62" ht="31.2">
      <c r="A170" s="310"/>
      <c r="B170" s="458">
        <v>149</v>
      </c>
      <c r="C170" s="455" t="s">
        <v>92</v>
      </c>
      <c r="D170" s="327" t="s">
        <v>21</v>
      </c>
      <c r="E170" s="327" t="s">
        <v>59</v>
      </c>
      <c r="F170" s="313">
        <v>0</v>
      </c>
      <c r="G170" s="324">
        <v>0.22</v>
      </c>
      <c r="H170" s="324">
        <v>0.22</v>
      </c>
      <c r="I170" s="324">
        <v>0</v>
      </c>
      <c r="J170" s="324">
        <v>0</v>
      </c>
      <c r="K170" s="324">
        <v>0</v>
      </c>
      <c r="L170" s="324">
        <v>0</v>
      </c>
      <c r="M170" s="327" t="s">
        <v>399</v>
      </c>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6"/>
      <c r="AP170" s="326"/>
      <c r="AQ170" s="326">
        <v>0</v>
      </c>
      <c r="AR170" s="326"/>
      <c r="AS170" s="326"/>
      <c r="AT170" s="327" t="s">
        <v>236</v>
      </c>
      <c r="AU170" s="458" t="s">
        <v>582</v>
      </c>
      <c r="AV170" s="532"/>
      <c r="AW170" s="455"/>
      <c r="AX170" s="455"/>
      <c r="AY170" s="458" t="s">
        <v>294</v>
      </c>
      <c r="AZ170" s="458" t="s">
        <v>36</v>
      </c>
      <c r="BA170" s="353" t="s">
        <v>218</v>
      </c>
      <c r="BB170" s="363" t="s">
        <v>313</v>
      </c>
      <c r="BD170" s="304" t="s">
        <v>399</v>
      </c>
      <c r="BH170" s="315" t="s">
        <v>787</v>
      </c>
      <c r="BI170" s="361" t="s">
        <v>1281</v>
      </c>
      <c r="BJ170" s="304" t="s">
        <v>1284</v>
      </c>
    </row>
    <row r="171" spans="1:62" ht="31.2">
      <c r="A171" s="310"/>
      <c r="B171" s="458">
        <v>150</v>
      </c>
      <c r="C171" s="455" t="s">
        <v>93</v>
      </c>
      <c r="D171" s="327" t="s">
        <v>21</v>
      </c>
      <c r="E171" s="327" t="s">
        <v>59</v>
      </c>
      <c r="F171" s="313">
        <v>0</v>
      </c>
      <c r="G171" s="324">
        <v>0.4</v>
      </c>
      <c r="H171" s="324">
        <v>0.4</v>
      </c>
      <c r="I171" s="324">
        <v>0</v>
      </c>
      <c r="J171" s="324">
        <v>0</v>
      </c>
      <c r="K171" s="324">
        <v>0</v>
      </c>
      <c r="L171" s="324">
        <v>0</v>
      </c>
      <c r="M171" s="327" t="s">
        <v>470</v>
      </c>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6">
        <v>0</v>
      </c>
      <c r="AR171" s="326"/>
      <c r="AS171" s="326"/>
      <c r="AT171" s="327" t="s">
        <v>285</v>
      </c>
      <c r="AU171" s="458" t="s">
        <v>586</v>
      </c>
      <c r="AV171" s="532"/>
      <c r="AW171" s="455"/>
      <c r="AX171" s="455" t="s">
        <v>468</v>
      </c>
      <c r="AY171" s="458" t="s">
        <v>294</v>
      </c>
      <c r="AZ171" s="458" t="s">
        <v>36</v>
      </c>
      <c r="BA171" s="353" t="s">
        <v>218</v>
      </c>
      <c r="BB171" s="363" t="s">
        <v>313</v>
      </c>
      <c r="BD171" s="304" t="s">
        <v>400</v>
      </c>
      <c r="BF171" s="304" t="s">
        <v>458</v>
      </c>
      <c r="BH171" s="315" t="s">
        <v>787</v>
      </c>
      <c r="BI171" s="361" t="s">
        <v>1281</v>
      </c>
      <c r="BJ171" s="304" t="s">
        <v>1284</v>
      </c>
    </row>
    <row r="172" spans="1:62" ht="31.2">
      <c r="A172" s="310" t="s">
        <v>1198</v>
      </c>
      <c r="B172" s="458">
        <v>151</v>
      </c>
      <c r="C172" s="455" t="s">
        <v>94</v>
      </c>
      <c r="D172" s="327" t="s">
        <v>21</v>
      </c>
      <c r="E172" s="327" t="s">
        <v>59</v>
      </c>
      <c r="F172" s="313">
        <v>0</v>
      </c>
      <c r="G172" s="324">
        <v>0.04</v>
      </c>
      <c r="H172" s="324"/>
      <c r="I172" s="324">
        <v>0.04</v>
      </c>
      <c r="J172" s="324">
        <v>0</v>
      </c>
      <c r="K172" s="324">
        <v>0</v>
      </c>
      <c r="L172" s="324">
        <v>0.04</v>
      </c>
      <c r="M172" s="327" t="s">
        <v>401</v>
      </c>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6">
        <v>0.04</v>
      </c>
      <c r="AR172" s="326">
        <v>0.04</v>
      </c>
      <c r="AS172" s="326"/>
      <c r="AT172" s="327" t="s">
        <v>46</v>
      </c>
      <c r="AU172" s="458" t="s">
        <v>587</v>
      </c>
      <c r="AV172" s="455" t="s">
        <v>1305</v>
      </c>
      <c r="AW172" s="455"/>
      <c r="AX172" s="455"/>
      <c r="AY172" s="327" t="s">
        <v>294</v>
      </c>
      <c r="AZ172" s="322" t="s">
        <v>36</v>
      </c>
      <c r="BA172" s="353" t="s">
        <v>218</v>
      </c>
      <c r="BB172" s="363" t="s">
        <v>313</v>
      </c>
      <c r="BC172" s="304" t="s">
        <v>428</v>
      </c>
      <c r="BD172" s="304" t="s">
        <v>401</v>
      </c>
      <c r="BH172" s="315" t="s">
        <v>294</v>
      </c>
      <c r="BI172" s="361"/>
    </row>
    <row r="173" spans="1:62" ht="31.2">
      <c r="A173" s="310"/>
      <c r="B173" s="457" t="s">
        <v>311</v>
      </c>
      <c r="C173" s="314" t="s">
        <v>316</v>
      </c>
      <c r="D173" s="454"/>
      <c r="E173" s="454"/>
      <c r="F173" s="313">
        <v>0</v>
      </c>
      <c r="G173" s="9">
        <f t="shared" ref="G173:L173" si="13">SUM(G174:G177)</f>
        <v>2.6105</v>
      </c>
      <c r="H173" s="9">
        <f t="shared" si="13"/>
        <v>0.06</v>
      </c>
      <c r="I173" s="9">
        <f t="shared" si="13"/>
        <v>2.5499999999999994</v>
      </c>
      <c r="J173" s="9">
        <f t="shared" si="13"/>
        <v>2.2199999999999998</v>
      </c>
      <c r="K173" s="9">
        <f t="shared" si="13"/>
        <v>0.19</v>
      </c>
      <c r="L173" s="9">
        <f t="shared" si="13"/>
        <v>0.13999999999999999</v>
      </c>
      <c r="M173" s="9"/>
      <c r="N173" s="9">
        <v>0.92</v>
      </c>
      <c r="O173" s="9">
        <v>0.5</v>
      </c>
      <c r="P173" s="9">
        <v>0</v>
      </c>
      <c r="Q173" s="9">
        <v>13.639999999999999</v>
      </c>
      <c r="R173" s="9">
        <v>0</v>
      </c>
      <c r="S173" s="9">
        <v>0</v>
      </c>
      <c r="T173" s="9">
        <v>0.8</v>
      </c>
      <c r="U173" s="9">
        <v>15.049999999999999</v>
      </c>
      <c r="V173" s="9">
        <v>0</v>
      </c>
      <c r="W173" s="9">
        <v>0.85</v>
      </c>
      <c r="X173" s="9">
        <v>0</v>
      </c>
      <c r="Y173" s="9">
        <v>0</v>
      </c>
      <c r="Z173" s="9">
        <v>0</v>
      </c>
      <c r="AA173" s="9">
        <v>0</v>
      </c>
      <c r="AB173" s="9">
        <v>0</v>
      </c>
      <c r="AC173" s="9">
        <v>0</v>
      </c>
      <c r="AD173" s="9">
        <v>0</v>
      </c>
      <c r="AE173" s="9">
        <v>0</v>
      </c>
      <c r="AF173" s="9">
        <v>2.4</v>
      </c>
      <c r="AG173" s="9">
        <v>1.51</v>
      </c>
      <c r="AH173" s="9">
        <v>0.1</v>
      </c>
      <c r="AI173" s="9">
        <v>0</v>
      </c>
      <c r="AJ173" s="9">
        <v>0</v>
      </c>
      <c r="AK173" s="9">
        <v>0.57999999999999996</v>
      </c>
      <c r="AL173" s="9">
        <v>0</v>
      </c>
      <c r="AM173" s="9">
        <v>0</v>
      </c>
      <c r="AN173" s="9"/>
      <c r="AO173" s="9">
        <v>0</v>
      </c>
      <c r="AP173" s="9">
        <v>0</v>
      </c>
      <c r="AQ173" s="9">
        <v>3.2800000000000002</v>
      </c>
      <c r="AR173" s="9">
        <v>0</v>
      </c>
      <c r="AS173" s="9">
        <v>3.2800000000000002</v>
      </c>
      <c r="AT173" s="322"/>
      <c r="AU173" s="322"/>
      <c r="AV173" s="348"/>
      <c r="AW173" s="348"/>
      <c r="AX173" s="348"/>
      <c r="AY173" s="322"/>
      <c r="AZ173" s="322"/>
      <c r="BA173" s="308"/>
      <c r="BH173" s="315"/>
      <c r="BI173" s="361"/>
    </row>
    <row r="174" spans="1:62" s="344" customFormat="1" ht="81.599999999999994" customHeight="1">
      <c r="A174" s="310" t="s">
        <v>1199</v>
      </c>
      <c r="B174" s="322">
        <v>152</v>
      </c>
      <c r="C174" s="455" t="s">
        <v>189</v>
      </c>
      <c r="D174" s="322" t="s">
        <v>28</v>
      </c>
      <c r="E174" s="322" t="s">
        <v>59</v>
      </c>
      <c r="F174" s="313">
        <v>0</v>
      </c>
      <c r="G174" s="323">
        <v>2.5500000000000003</v>
      </c>
      <c r="H174" s="329">
        <v>0.06</v>
      </c>
      <c r="I174" s="341">
        <v>2.4899999999999998</v>
      </c>
      <c r="J174" s="341">
        <v>2.2199999999999998</v>
      </c>
      <c r="K174" s="341">
        <v>0.19</v>
      </c>
      <c r="L174" s="341">
        <v>0.08</v>
      </c>
      <c r="M174" s="327" t="s">
        <v>494</v>
      </c>
      <c r="N174" s="326">
        <v>0.12</v>
      </c>
      <c r="O174" s="326"/>
      <c r="P174" s="326"/>
      <c r="Q174" s="326">
        <v>1.2</v>
      </c>
      <c r="R174" s="326"/>
      <c r="S174" s="326"/>
      <c r="T174" s="326">
        <v>0.2</v>
      </c>
      <c r="U174" s="326">
        <v>0.35</v>
      </c>
      <c r="V174" s="326"/>
      <c r="W174" s="326">
        <v>0.35</v>
      </c>
      <c r="X174" s="326"/>
      <c r="Y174" s="326"/>
      <c r="Z174" s="326"/>
      <c r="AA174" s="326"/>
      <c r="AB174" s="326"/>
      <c r="AC174" s="326"/>
      <c r="AD174" s="326"/>
      <c r="AE174" s="326"/>
      <c r="AF174" s="326"/>
      <c r="AG174" s="326">
        <v>0.01</v>
      </c>
      <c r="AH174" s="326">
        <v>0.1</v>
      </c>
      <c r="AI174" s="326"/>
      <c r="AJ174" s="326"/>
      <c r="AK174" s="326">
        <v>0.08</v>
      </c>
      <c r="AL174" s="326"/>
      <c r="AM174" s="326"/>
      <c r="AN174" s="326"/>
      <c r="AO174" s="326"/>
      <c r="AP174" s="326"/>
      <c r="AQ174" s="326">
        <v>0.08</v>
      </c>
      <c r="AR174" s="326"/>
      <c r="AS174" s="326">
        <v>0.08</v>
      </c>
      <c r="AT174" s="327" t="s">
        <v>46</v>
      </c>
      <c r="AU174" s="458" t="s">
        <v>588</v>
      </c>
      <c r="AV174" s="456" t="s">
        <v>1308</v>
      </c>
      <c r="AW174" s="456" t="s">
        <v>431</v>
      </c>
      <c r="AX174" s="456" t="s">
        <v>467</v>
      </c>
      <c r="AY174" s="327" t="s">
        <v>441</v>
      </c>
      <c r="AZ174" s="322" t="s">
        <v>36</v>
      </c>
      <c r="BA174" s="371" t="s">
        <v>224</v>
      </c>
      <c r="BB174" s="344" t="s">
        <v>225</v>
      </c>
      <c r="BC174" s="304" t="s">
        <v>428</v>
      </c>
      <c r="BH174" s="315" t="s">
        <v>791</v>
      </c>
      <c r="BI174" s="354" t="s">
        <v>813</v>
      </c>
    </row>
    <row r="175" spans="1:62" s="333" customFormat="1" ht="62.4" customHeight="1">
      <c r="A175" s="310" t="s">
        <v>1200</v>
      </c>
      <c r="B175" s="322">
        <v>153</v>
      </c>
      <c r="C175" s="455" t="s">
        <v>1346</v>
      </c>
      <c r="D175" s="458" t="s">
        <v>28</v>
      </c>
      <c r="E175" s="458"/>
      <c r="F175" s="313"/>
      <c r="G175" s="324">
        <v>1.1900000000000001E-2</v>
      </c>
      <c r="H175" s="324"/>
      <c r="I175" s="324">
        <v>0.01</v>
      </c>
      <c r="J175" s="324">
        <v>0</v>
      </c>
      <c r="K175" s="324">
        <v>0</v>
      </c>
      <c r="L175" s="324">
        <v>0.01</v>
      </c>
      <c r="M175" s="327" t="s">
        <v>520</v>
      </c>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v>0.01</v>
      </c>
      <c r="AR175" s="326"/>
      <c r="AS175" s="326"/>
      <c r="AT175" s="327" t="s">
        <v>46</v>
      </c>
      <c r="AU175" s="458" t="s">
        <v>589</v>
      </c>
      <c r="AV175" s="456" t="s">
        <v>1309</v>
      </c>
      <c r="AW175" s="364"/>
      <c r="AX175" s="364" t="s">
        <v>463</v>
      </c>
      <c r="AY175" s="327"/>
      <c r="AZ175" s="458" t="s">
        <v>36</v>
      </c>
      <c r="BA175" s="331"/>
      <c r="BB175" s="332"/>
      <c r="BH175" s="315" t="s">
        <v>294</v>
      </c>
      <c r="BI175" s="347" t="s">
        <v>1277</v>
      </c>
    </row>
    <row r="176" spans="1:62" s="333" customFormat="1" ht="95.4" customHeight="1">
      <c r="A176" s="310" t="s">
        <v>1201</v>
      </c>
      <c r="B176" s="322">
        <v>154</v>
      </c>
      <c r="C176" s="455" t="s">
        <v>1347</v>
      </c>
      <c r="D176" s="458" t="s">
        <v>28</v>
      </c>
      <c r="E176" s="458"/>
      <c r="F176" s="313"/>
      <c r="G176" s="324">
        <v>1.0959999999999999E-2</v>
      </c>
      <c r="H176" s="324"/>
      <c r="I176" s="324">
        <v>0.01</v>
      </c>
      <c r="J176" s="324">
        <v>0</v>
      </c>
      <c r="K176" s="324">
        <v>0</v>
      </c>
      <c r="L176" s="324">
        <v>0.01</v>
      </c>
      <c r="M176" s="327" t="s">
        <v>520</v>
      </c>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6">
        <v>0.01</v>
      </c>
      <c r="AR176" s="326"/>
      <c r="AS176" s="326"/>
      <c r="AT176" s="327" t="s">
        <v>46</v>
      </c>
      <c r="AU176" s="458" t="s">
        <v>590</v>
      </c>
      <c r="AV176" s="456" t="s">
        <v>1310</v>
      </c>
      <c r="AW176" s="364"/>
      <c r="AX176" s="364" t="s">
        <v>466</v>
      </c>
      <c r="AY176" s="327"/>
      <c r="AZ176" s="458" t="s">
        <v>36</v>
      </c>
      <c r="BA176" s="331"/>
      <c r="BB176" s="332"/>
      <c r="BH176" s="315" t="s">
        <v>294</v>
      </c>
      <c r="BI176" s="347" t="s">
        <v>1277</v>
      </c>
    </row>
    <row r="177" spans="1:61" s="333" customFormat="1" ht="81.599999999999994" customHeight="1">
      <c r="A177" s="310" t="s">
        <v>1202</v>
      </c>
      <c r="B177" s="322">
        <v>155</v>
      </c>
      <c r="C177" s="358" t="s">
        <v>624</v>
      </c>
      <c r="D177" s="458" t="s">
        <v>28</v>
      </c>
      <c r="E177" s="458"/>
      <c r="F177" s="313"/>
      <c r="G177" s="324">
        <v>3.764E-2</v>
      </c>
      <c r="H177" s="324"/>
      <c r="I177" s="324">
        <v>0.04</v>
      </c>
      <c r="J177" s="324">
        <v>0</v>
      </c>
      <c r="K177" s="324">
        <v>0</v>
      </c>
      <c r="L177" s="324">
        <v>0.04</v>
      </c>
      <c r="M177" s="327" t="s">
        <v>402</v>
      </c>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6">
        <v>0.04</v>
      </c>
      <c r="AR177" s="326"/>
      <c r="AS177" s="326"/>
      <c r="AT177" s="327" t="s">
        <v>46</v>
      </c>
      <c r="AU177" s="458" t="s">
        <v>603</v>
      </c>
      <c r="AV177" s="456" t="s">
        <v>1311</v>
      </c>
      <c r="AW177" s="364"/>
      <c r="AX177" s="364" t="s">
        <v>463</v>
      </c>
      <c r="AY177" s="327"/>
      <c r="AZ177" s="458" t="s">
        <v>36</v>
      </c>
      <c r="BA177" s="331"/>
      <c r="BB177" s="332"/>
      <c r="BH177" s="458" t="s">
        <v>794</v>
      </c>
      <c r="BI177" s="347"/>
    </row>
    <row r="178" spans="1:61" ht="15.6">
      <c r="A178" s="310"/>
      <c r="B178" s="457" t="s">
        <v>314</v>
      </c>
      <c r="C178" s="314" t="s">
        <v>318</v>
      </c>
      <c r="D178" s="322"/>
      <c r="E178" s="309"/>
      <c r="F178" s="313">
        <v>9.9999999999988987E-4</v>
      </c>
      <c r="G178" s="9">
        <f t="shared" ref="G178:L178" si="14">SUM(G179:G183)</f>
        <v>2.9506700000000001</v>
      </c>
      <c r="H178" s="9">
        <f t="shared" si="14"/>
        <v>0</v>
      </c>
      <c r="I178" s="9">
        <f t="shared" si="14"/>
        <v>2.95</v>
      </c>
      <c r="J178" s="9">
        <f t="shared" si="14"/>
        <v>2.3600000000000003</v>
      </c>
      <c r="K178" s="9">
        <f t="shared" si="14"/>
        <v>0.29000000000000004</v>
      </c>
      <c r="L178" s="9">
        <f t="shared" si="14"/>
        <v>0.3</v>
      </c>
      <c r="M178" s="9"/>
      <c r="N178" s="9">
        <v>2.14</v>
      </c>
      <c r="O178" s="9">
        <v>0</v>
      </c>
      <c r="P178" s="9">
        <v>0</v>
      </c>
      <c r="Q178" s="9">
        <v>0.01</v>
      </c>
      <c r="R178" s="9">
        <v>0</v>
      </c>
      <c r="S178" s="9">
        <v>0</v>
      </c>
      <c r="T178" s="9">
        <v>0</v>
      </c>
      <c r="U178" s="9">
        <v>0</v>
      </c>
      <c r="V178" s="9">
        <v>0</v>
      </c>
      <c r="W178" s="9">
        <v>0.08</v>
      </c>
      <c r="X178" s="9">
        <v>0</v>
      </c>
      <c r="Y178" s="9">
        <v>0.02</v>
      </c>
      <c r="Z178" s="9">
        <v>0</v>
      </c>
      <c r="AA178" s="9">
        <v>0</v>
      </c>
      <c r="AB178" s="9">
        <v>0</v>
      </c>
      <c r="AC178" s="9">
        <v>0</v>
      </c>
      <c r="AD178" s="9">
        <v>0</v>
      </c>
      <c r="AE178" s="9">
        <v>0</v>
      </c>
      <c r="AF178" s="9">
        <v>0</v>
      </c>
      <c r="AG178" s="9">
        <v>0.15</v>
      </c>
      <c r="AH178" s="9">
        <v>0.05</v>
      </c>
      <c r="AI178" s="9">
        <v>0.03</v>
      </c>
      <c r="AJ178" s="9">
        <v>0</v>
      </c>
      <c r="AK178" s="9">
        <v>0.03</v>
      </c>
      <c r="AL178" s="9">
        <v>0</v>
      </c>
      <c r="AM178" s="9">
        <v>0</v>
      </c>
      <c r="AN178" s="9"/>
      <c r="AO178" s="9">
        <v>0</v>
      </c>
      <c r="AP178" s="9">
        <v>0</v>
      </c>
      <c r="AQ178" s="9">
        <v>0.19999999999999998</v>
      </c>
      <c r="AR178" s="9">
        <v>0.19999999999999998</v>
      </c>
      <c r="AS178" s="9">
        <v>0</v>
      </c>
      <c r="AT178" s="322"/>
      <c r="AU178" s="322"/>
      <c r="AV178" s="348"/>
      <c r="AW178" s="348"/>
      <c r="AX178" s="348"/>
      <c r="AY178" s="322"/>
      <c r="AZ178" s="322"/>
      <c r="BA178" s="308"/>
      <c r="BB178" s="304" t="s">
        <v>225</v>
      </c>
      <c r="BH178" s="315"/>
    </row>
    <row r="179" spans="1:61" ht="83.4" customHeight="1">
      <c r="A179" s="310" t="s">
        <v>1203</v>
      </c>
      <c r="B179" s="458">
        <v>156</v>
      </c>
      <c r="C179" s="455" t="s">
        <v>186</v>
      </c>
      <c r="D179" s="322" t="s">
        <v>27</v>
      </c>
      <c r="E179" s="458" t="s">
        <v>423</v>
      </c>
      <c r="F179" s="313">
        <v>0</v>
      </c>
      <c r="G179" s="323">
        <v>0.3</v>
      </c>
      <c r="H179" s="329"/>
      <c r="I179" s="324">
        <v>0.30000000000000004</v>
      </c>
      <c r="J179" s="324">
        <v>0.26</v>
      </c>
      <c r="K179" s="324">
        <v>0.02</v>
      </c>
      <c r="L179" s="324">
        <v>0.02</v>
      </c>
      <c r="M179" s="327" t="s">
        <v>495</v>
      </c>
      <c r="N179" s="326">
        <v>0.18</v>
      </c>
      <c r="O179" s="326"/>
      <c r="P179" s="326"/>
      <c r="Q179" s="326"/>
      <c r="R179" s="326"/>
      <c r="S179" s="326"/>
      <c r="T179" s="326"/>
      <c r="U179" s="326"/>
      <c r="V179" s="326"/>
      <c r="W179" s="326">
        <v>0.08</v>
      </c>
      <c r="X179" s="326"/>
      <c r="Y179" s="326">
        <v>0.02</v>
      </c>
      <c r="Z179" s="326"/>
      <c r="AA179" s="326"/>
      <c r="AB179" s="326"/>
      <c r="AC179" s="326"/>
      <c r="AD179" s="326"/>
      <c r="AE179" s="326"/>
      <c r="AF179" s="326"/>
      <c r="AG179" s="326"/>
      <c r="AH179" s="326"/>
      <c r="AI179" s="326"/>
      <c r="AJ179" s="326"/>
      <c r="AK179" s="326"/>
      <c r="AL179" s="326"/>
      <c r="AM179" s="326"/>
      <c r="AN179" s="326"/>
      <c r="AO179" s="326"/>
      <c r="AP179" s="326"/>
      <c r="AQ179" s="326">
        <v>0.02</v>
      </c>
      <c r="AR179" s="326">
        <v>0.02</v>
      </c>
      <c r="AS179" s="326"/>
      <c r="AT179" s="327" t="s">
        <v>220</v>
      </c>
      <c r="AU179" s="458" t="s">
        <v>590</v>
      </c>
      <c r="AV179" s="455" t="s">
        <v>1305</v>
      </c>
      <c r="AW179" s="455"/>
      <c r="AX179" s="455"/>
      <c r="AY179" s="327" t="s">
        <v>224</v>
      </c>
      <c r="AZ179" s="322" t="s">
        <v>36</v>
      </c>
      <c r="BA179" s="353" t="s">
        <v>218</v>
      </c>
      <c r="BB179" s="304" t="s">
        <v>225</v>
      </c>
      <c r="BC179" s="304" t="s">
        <v>428</v>
      </c>
      <c r="BF179" s="304" t="s">
        <v>459</v>
      </c>
      <c r="BH179" s="315" t="s">
        <v>788</v>
      </c>
    </row>
    <row r="180" spans="1:61" ht="130.80000000000001" customHeight="1">
      <c r="A180" s="310" t="s">
        <v>1204</v>
      </c>
      <c r="B180" s="458">
        <v>157</v>
      </c>
      <c r="C180" s="455" t="s">
        <v>1348</v>
      </c>
      <c r="D180" s="322" t="s">
        <v>27</v>
      </c>
      <c r="E180" s="458" t="s">
        <v>423</v>
      </c>
      <c r="F180" s="313">
        <v>0</v>
      </c>
      <c r="G180" s="323">
        <v>0.16</v>
      </c>
      <c r="H180" s="329"/>
      <c r="I180" s="324">
        <v>0.16</v>
      </c>
      <c r="J180" s="324">
        <v>0</v>
      </c>
      <c r="K180" s="324">
        <v>0</v>
      </c>
      <c r="L180" s="324">
        <v>0.16</v>
      </c>
      <c r="M180" s="327" t="s">
        <v>675</v>
      </c>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6">
        <v>0.16</v>
      </c>
      <c r="AR180" s="326">
        <v>0.16</v>
      </c>
      <c r="AS180" s="326"/>
      <c r="AT180" s="327" t="s">
        <v>175</v>
      </c>
      <c r="AU180" s="458" t="s">
        <v>563</v>
      </c>
      <c r="AV180" s="455" t="s">
        <v>1320</v>
      </c>
      <c r="AW180" s="456" t="s">
        <v>431</v>
      </c>
      <c r="AX180" s="456" t="s">
        <v>467</v>
      </c>
      <c r="AY180" s="327" t="s">
        <v>441</v>
      </c>
      <c r="AZ180" s="322" t="s">
        <v>36</v>
      </c>
      <c r="BA180" s="353" t="s">
        <v>218</v>
      </c>
      <c r="BC180" s="304" t="s">
        <v>428</v>
      </c>
      <c r="BH180" s="327" t="s">
        <v>441</v>
      </c>
      <c r="BI180" s="347" t="s">
        <v>1277</v>
      </c>
    </row>
    <row r="181" spans="1:61" ht="112.2" customHeight="1">
      <c r="A181" s="310" t="s">
        <v>1205</v>
      </c>
      <c r="B181" s="458">
        <v>158</v>
      </c>
      <c r="C181" s="455" t="s">
        <v>185</v>
      </c>
      <c r="D181" s="322" t="s">
        <v>27</v>
      </c>
      <c r="E181" s="458" t="s">
        <v>423</v>
      </c>
      <c r="F181" s="313">
        <v>9.9999999999988987E-4</v>
      </c>
      <c r="G181" s="323">
        <v>2.31</v>
      </c>
      <c r="H181" s="329"/>
      <c r="I181" s="324">
        <v>2.31</v>
      </c>
      <c r="J181" s="324">
        <v>2.02</v>
      </c>
      <c r="K181" s="324">
        <v>0.27</v>
      </c>
      <c r="L181" s="324">
        <v>0.02</v>
      </c>
      <c r="M181" s="327" t="s">
        <v>1907</v>
      </c>
      <c r="N181" s="326">
        <v>1.96</v>
      </c>
      <c r="O181" s="326"/>
      <c r="P181" s="326"/>
      <c r="Q181" s="326">
        <v>0.01</v>
      </c>
      <c r="R181" s="326"/>
      <c r="S181" s="326"/>
      <c r="T181" s="326"/>
      <c r="U181" s="326"/>
      <c r="V181" s="326"/>
      <c r="W181" s="326"/>
      <c r="X181" s="326"/>
      <c r="Y181" s="326"/>
      <c r="Z181" s="326"/>
      <c r="AA181" s="326"/>
      <c r="AB181" s="326"/>
      <c r="AC181" s="326"/>
      <c r="AD181" s="326"/>
      <c r="AE181" s="326"/>
      <c r="AF181" s="326"/>
      <c r="AG181" s="326">
        <v>0.15</v>
      </c>
      <c r="AH181" s="326">
        <v>0.05</v>
      </c>
      <c r="AI181" s="326">
        <v>0.03</v>
      </c>
      <c r="AJ181" s="326"/>
      <c r="AK181" s="326">
        <v>0.03</v>
      </c>
      <c r="AL181" s="326"/>
      <c r="AM181" s="326"/>
      <c r="AN181" s="326"/>
      <c r="AO181" s="326"/>
      <c r="AP181" s="326"/>
      <c r="AQ181" s="326">
        <v>0.02</v>
      </c>
      <c r="AR181" s="326">
        <v>0.02</v>
      </c>
      <c r="AS181" s="326"/>
      <c r="AT181" s="327" t="s">
        <v>220</v>
      </c>
      <c r="AU181" s="458" t="s">
        <v>1258</v>
      </c>
      <c r="AV181" s="456" t="s">
        <v>1905</v>
      </c>
      <c r="AW181" s="456"/>
      <c r="AX181" s="456"/>
      <c r="AY181" s="327" t="s">
        <v>294</v>
      </c>
      <c r="AZ181" s="458" t="s">
        <v>1906</v>
      </c>
      <c r="BA181" s="353" t="s">
        <v>218</v>
      </c>
      <c r="BC181" s="304" t="s">
        <v>428</v>
      </c>
      <c r="BF181" s="304" t="s">
        <v>224</v>
      </c>
      <c r="BH181" s="315" t="s">
        <v>795</v>
      </c>
    </row>
    <row r="182" spans="1:61" s="333" customFormat="1" ht="78">
      <c r="A182" s="310" t="s">
        <v>1206</v>
      </c>
      <c r="B182" s="458">
        <v>159</v>
      </c>
      <c r="C182" s="358" t="s">
        <v>623</v>
      </c>
      <c r="D182" s="458" t="s">
        <v>27</v>
      </c>
      <c r="E182" s="458"/>
      <c r="F182" s="313"/>
      <c r="G182" s="324">
        <v>7.9000000000000001E-2</v>
      </c>
      <c r="H182" s="324"/>
      <c r="I182" s="324">
        <v>0.08</v>
      </c>
      <c r="J182" s="324">
        <v>0.08</v>
      </c>
      <c r="K182" s="324">
        <v>0</v>
      </c>
      <c r="L182" s="324">
        <v>0</v>
      </c>
      <c r="M182" s="327" t="s">
        <v>519</v>
      </c>
      <c r="N182" s="326"/>
      <c r="O182" s="326"/>
      <c r="P182" s="326"/>
      <c r="Q182" s="326">
        <v>0.08</v>
      </c>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326"/>
      <c r="AQ182" s="326"/>
      <c r="AR182" s="326"/>
      <c r="AS182" s="326"/>
      <c r="AT182" s="315" t="s">
        <v>442</v>
      </c>
      <c r="AU182" s="315" t="s">
        <v>600</v>
      </c>
      <c r="AV182" s="456" t="s">
        <v>1300</v>
      </c>
      <c r="AW182" s="364"/>
      <c r="AX182" s="364" t="s">
        <v>463</v>
      </c>
      <c r="AY182" s="327"/>
      <c r="AZ182" s="458" t="s">
        <v>36</v>
      </c>
      <c r="BA182" s="331"/>
      <c r="BB182" s="332"/>
      <c r="BH182" s="458" t="s">
        <v>796</v>
      </c>
      <c r="BI182" s="347"/>
    </row>
    <row r="183" spans="1:61" s="333" customFormat="1" ht="130.19999999999999" customHeight="1">
      <c r="A183" s="310" t="s">
        <v>1207</v>
      </c>
      <c r="B183" s="458">
        <v>160</v>
      </c>
      <c r="C183" s="455" t="s">
        <v>1278</v>
      </c>
      <c r="D183" s="458" t="s">
        <v>27</v>
      </c>
      <c r="E183" s="458"/>
      <c r="F183" s="313"/>
      <c r="G183" s="324">
        <v>0.10167</v>
      </c>
      <c r="H183" s="324"/>
      <c r="I183" s="324">
        <v>0.1</v>
      </c>
      <c r="J183" s="324">
        <v>0</v>
      </c>
      <c r="K183" s="324">
        <v>0</v>
      </c>
      <c r="L183" s="324">
        <v>0.1</v>
      </c>
      <c r="M183" s="327" t="s">
        <v>531</v>
      </c>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326"/>
      <c r="AP183" s="326"/>
      <c r="AQ183" s="326">
        <v>0.1</v>
      </c>
      <c r="AR183" s="326"/>
      <c r="AS183" s="326"/>
      <c r="AT183" s="315" t="s">
        <v>77</v>
      </c>
      <c r="AU183" s="315" t="s">
        <v>606</v>
      </c>
      <c r="AV183" s="455" t="s">
        <v>1312</v>
      </c>
      <c r="AW183" s="364"/>
      <c r="AX183" s="364" t="s">
        <v>463</v>
      </c>
      <c r="AY183" s="327"/>
      <c r="AZ183" s="458" t="s">
        <v>36</v>
      </c>
      <c r="BA183" s="331"/>
      <c r="BB183" s="332"/>
      <c r="BH183" s="315" t="s">
        <v>294</v>
      </c>
      <c r="BI183" s="347" t="s">
        <v>1277</v>
      </c>
    </row>
    <row r="184" spans="1:61" s="333" customFormat="1" ht="52.8" customHeight="1">
      <c r="A184" s="310" t="s">
        <v>1208</v>
      </c>
      <c r="B184" s="458">
        <v>161</v>
      </c>
      <c r="C184" s="456" t="s">
        <v>718</v>
      </c>
      <c r="D184" s="458" t="s">
        <v>27</v>
      </c>
      <c r="E184" s="458"/>
      <c r="F184" s="313"/>
      <c r="G184" s="16">
        <v>1.97</v>
      </c>
      <c r="H184" s="316"/>
      <c r="I184" s="324">
        <v>1.97</v>
      </c>
      <c r="J184" s="324">
        <v>1.97</v>
      </c>
      <c r="K184" s="316"/>
      <c r="L184" s="316"/>
      <c r="M184" s="327" t="s">
        <v>719</v>
      </c>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21" t="s">
        <v>232</v>
      </c>
      <c r="AU184" s="315" t="s">
        <v>747</v>
      </c>
      <c r="AV184" s="456" t="s">
        <v>1301</v>
      </c>
      <c r="AW184" s="364"/>
      <c r="AX184" s="364"/>
      <c r="AY184" s="327"/>
      <c r="AZ184" s="458" t="s">
        <v>815</v>
      </c>
      <c r="BA184" s="331"/>
      <c r="BB184" s="332"/>
      <c r="BH184" s="458" t="s">
        <v>294</v>
      </c>
      <c r="BI184" s="347"/>
    </row>
    <row r="185" spans="1:61" s="333" customFormat="1" ht="15.6">
      <c r="A185" s="321"/>
      <c r="B185" s="457" t="s">
        <v>315</v>
      </c>
      <c r="C185" s="314" t="s">
        <v>195</v>
      </c>
      <c r="D185" s="458"/>
      <c r="E185" s="457"/>
      <c r="F185" s="313">
        <v>0</v>
      </c>
      <c r="G185" s="316">
        <f>G186</f>
        <v>0.95499999999999996</v>
      </c>
      <c r="H185" s="316">
        <f t="shared" ref="H185:L185" si="15">H186</f>
        <v>0</v>
      </c>
      <c r="I185" s="316">
        <f t="shared" si="15"/>
        <v>0.95500000000000007</v>
      </c>
      <c r="J185" s="316">
        <f t="shared" si="15"/>
        <v>6.5000000000000002E-2</v>
      </c>
      <c r="K185" s="316">
        <f t="shared" si="15"/>
        <v>0.12000000000000001</v>
      </c>
      <c r="L185" s="316">
        <f t="shared" si="15"/>
        <v>0.77</v>
      </c>
      <c r="M185" s="327"/>
      <c r="N185" s="316">
        <v>0</v>
      </c>
      <c r="O185" s="316">
        <v>0</v>
      </c>
      <c r="P185" s="316">
        <v>0</v>
      </c>
      <c r="Q185" s="316">
        <v>0</v>
      </c>
      <c r="R185" s="316">
        <v>6.5000000000000002E-2</v>
      </c>
      <c r="S185" s="316">
        <v>0</v>
      </c>
      <c r="T185" s="316">
        <v>0</v>
      </c>
      <c r="U185" s="316">
        <v>0</v>
      </c>
      <c r="V185" s="316">
        <v>0</v>
      </c>
      <c r="W185" s="316">
        <v>0</v>
      </c>
      <c r="X185" s="316">
        <v>0</v>
      </c>
      <c r="Y185" s="316">
        <v>0</v>
      </c>
      <c r="Z185" s="316">
        <v>0.02</v>
      </c>
      <c r="AA185" s="316">
        <v>0</v>
      </c>
      <c r="AB185" s="316">
        <v>0</v>
      </c>
      <c r="AC185" s="316">
        <v>0</v>
      </c>
      <c r="AD185" s="316">
        <v>0</v>
      </c>
      <c r="AE185" s="316">
        <v>0</v>
      </c>
      <c r="AF185" s="316">
        <v>0</v>
      </c>
      <c r="AG185" s="316">
        <v>0.1</v>
      </c>
      <c r="AH185" s="316">
        <v>0</v>
      </c>
      <c r="AI185" s="316">
        <v>0</v>
      </c>
      <c r="AJ185" s="316">
        <v>0</v>
      </c>
      <c r="AK185" s="316">
        <v>0</v>
      </c>
      <c r="AL185" s="316">
        <v>0</v>
      </c>
      <c r="AM185" s="316">
        <v>0</v>
      </c>
      <c r="AN185" s="316">
        <v>0</v>
      </c>
      <c r="AO185" s="316">
        <v>0</v>
      </c>
      <c r="AP185" s="316">
        <v>0</v>
      </c>
      <c r="AQ185" s="316">
        <v>0.77</v>
      </c>
      <c r="AR185" s="316">
        <v>0</v>
      </c>
      <c r="AS185" s="316">
        <v>0.77</v>
      </c>
      <c r="AT185" s="315"/>
      <c r="AU185" s="315"/>
      <c r="AV185" s="354"/>
      <c r="AW185" s="364"/>
      <c r="AX185" s="364"/>
      <c r="AY185" s="315"/>
      <c r="AZ185" s="458"/>
      <c r="BA185" s="331"/>
      <c r="BB185" s="332"/>
      <c r="BH185" s="458"/>
      <c r="BI185" s="347"/>
    </row>
    <row r="186" spans="1:61" s="333" customFormat="1" ht="46.8">
      <c r="A186" s="353" t="s">
        <v>1209</v>
      </c>
      <c r="B186" s="458">
        <v>162</v>
      </c>
      <c r="C186" s="455" t="s">
        <v>351</v>
      </c>
      <c r="D186" s="458" t="s">
        <v>194</v>
      </c>
      <c r="E186" s="458" t="s">
        <v>423</v>
      </c>
      <c r="F186" s="313">
        <v>0</v>
      </c>
      <c r="G186" s="324">
        <v>0.95499999999999996</v>
      </c>
      <c r="H186" s="324"/>
      <c r="I186" s="324">
        <v>0.95500000000000007</v>
      </c>
      <c r="J186" s="341">
        <v>6.5000000000000002E-2</v>
      </c>
      <c r="K186" s="341">
        <v>0.12000000000000001</v>
      </c>
      <c r="L186" s="341">
        <v>0.77</v>
      </c>
      <c r="M186" s="327" t="s">
        <v>426</v>
      </c>
      <c r="N186" s="326"/>
      <c r="O186" s="326"/>
      <c r="P186" s="326"/>
      <c r="Q186" s="326"/>
      <c r="R186" s="326">
        <v>6.5000000000000002E-2</v>
      </c>
      <c r="S186" s="326"/>
      <c r="T186" s="326"/>
      <c r="U186" s="326"/>
      <c r="V186" s="326"/>
      <c r="W186" s="326"/>
      <c r="X186" s="326"/>
      <c r="Y186" s="326"/>
      <c r="Z186" s="326">
        <v>0.02</v>
      </c>
      <c r="AA186" s="326"/>
      <c r="AB186" s="326"/>
      <c r="AC186" s="326"/>
      <c r="AD186" s="326"/>
      <c r="AE186" s="326"/>
      <c r="AF186" s="326"/>
      <c r="AG186" s="326">
        <v>0.1</v>
      </c>
      <c r="AH186" s="326"/>
      <c r="AI186" s="326"/>
      <c r="AJ186" s="326"/>
      <c r="AK186" s="326"/>
      <c r="AL186" s="326"/>
      <c r="AM186" s="326"/>
      <c r="AN186" s="326"/>
      <c r="AO186" s="326"/>
      <c r="AP186" s="326"/>
      <c r="AQ186" s="326">
        <v>0.77</v>
      </c>
      <c r="AR186" s="326"/>
      <c r="AS186" s="326">
        <v>0.77</v>
      </c>
      <c r="AT186" s="327" t="s">
        <v>46</v>
      </c>
      <c r="AU186" s="458" t="s">
        <v>604</v>
      </c>
      <c r="AV186" s="456" t="s">
        <v>1300</v>
      </c>
      <c r="AW186" s="364"/>
      <c r="AX186" s="364" t="s">
        <v>463</v>
      </c>
      <c r="AY186" s="327"/>
      <c r="AZ186" s="458" t="s">
        <v>36</v>
      </c>
      <c r="BA186" s="331"/>
      <c r="BB186" s="332"/>
      <c r="BH186" s="458" t="s">
        <v>294</v>
      </c>
      <c r="BI186" s="347"/>
    </row>
    <row r="187" spans="1:61" s="346" customFormat="1" ht="15.6">
      <c r="A187" s="353"/>
      <c r="B187" s="457" t="s">
        <v>317</v>
      </c>
      <c r="C187" s="314" t="s">
        <v>473</v>
      </c>
      <c r="D187" s="458"/>
      <c r="E187" s="358"/>
      <c r="F187" s="377"/>
      <c r="G187" s="316">
        <f>G188</f>
        <v>0.4</v>
      </c>
      <c r="H187" s="316">
        <f t="shared" ref="H187:L187" si="16">H188</f>
        <v>0.4</v>
      </c>
      <c r="I187" s="316">
        <f t="shared" si="16"/>
        <v>0</v>
      </c>
      <c r="J187" s="316">
        <f t="shared" si="16"/>
        <v>0</v>
      </c>
      <c r="K187" s="316">
        <f t="shared" si="16"/>
        <v>0</v>
      </c>
      <c r="L187" s="316">
        <f t="shared" si="16"/>
        <v>0</v>
      </c>
      <c r="M187" s="327"/>
      <c r="N187" s="316">
        <v>0</v>
      </c>
      <c r="O187" s="316">
        <v>0</v>
      </c>
      <c r="P187" s="316">
        <v>0</v>
      </c>
      <c r="Q187" s="316">
        <v>0</v>
      </c>
      <c r="R187" s="316">
        <v>0</v>
      </c>
      <c r="S187" s="316">
        <v>0</v>
      </c>
      <c r="T187" s="316">
        <v>0</v>
      </c>
      <c r="U187" s="316">
        <v>0</v>
      </c>
      <c r="V187" s="316">
        <v>0</v>
      </c>
      <c r="W187" s="316">
        <v>0</v>
      </c>
      <c r="X187" s="316">
        <v>0</v>
      </c>
      <c r="Y187" s="316">
        <v>0</v>
      </c>
      <c r="Z187" s="316">
        <v>0</v>
      </c>
      <c r="AA187" s="316">
        <v>0</v>
      </c>
      <c r="AB187" s="316">
        <v>0</v>
      </c>
      <c r="AC187" s="316">
        <v>0</v>
      </c>
      <c r="AD187" s="316">
        <v>0</v>
      </c>
      <c r="AE187" s="316">
        <v>0</v>
      </c>
      <c r="AF187" s="316">
        <v>0</v>
      </c>
      <c r="AG187" s="316">
        <v>0</v>
      </c>
      <c r="AH187" s="316">
        <v>0</v>
      </c>
      <c r="AI187" s="316">
        <v>0</v>
      </c>
      <c r="AJ187" s="316">
        <v>0</v>
      </c>
      <c r="AK187" s="316">
        <v>0</v>
      </c>
      <c r="AL187" s="316">
        <v>0</v>
      </c>
      <c r="AM187" s="316">
        <v>0</v>
      </c>
      <c r="AN187" s="316">
        <v>0</v>
      </c>
      <c r="AO187" s="316">
        <v>0</v>
      </c>
      <c r="AP187" s="316">
        <v>0</v>
      </c>
      <c r="AQ187" s="316">
        <v>0</v>
      </c>
      <c r="AR187" s="316">
        <v>0</v>
      </c>
      <c r="AS187" s="316">
        <v>0</v>
      </c>
      <c r="AT187" s="327"/>
      <c r="AU187" s="458"/>
      <c r="AV187" s="354"/>
      <c r="AW187" s="364"/>
      <c r="AX187" s="5"/>
      <c r="AY187" s="327"/>
      <c r="AZ187" s="358"/>
      <c r="BB187" s="378"/>
      <c r="BH187" s="458"/>
      <c r="BI187" s="365"/>
    </row>
    <row r="188" spans="1:61" s="346" customFormat="1" ht="48.6" customHeight="1">
      <c r="A188" s="353"/>
      <c r="B188" s="458">
        <v>163</v>
      </c>
      <c r="C188" s="358" t="s">
        <v>474</v>
      </c>
      <c r="D188" s="458" t="s">
        <v>29</v>
      </c>
      <c r="E188" s="358"/>
      <c r="F188" s="377"/>
      <c r="G188" s="324">
        <v>0.4</v>
      </c>
      <c r="H188" s="324">
        <v>0.4</v>
      </c>
      <c r="I188" s="324">
        <v>0</v>
      </c>
      <c r="J188" s="324">
        <v>0</v>
      </c>
      <c r="K188" s="324">
        <v>0</v>
      </c>
      <c r="L188" s="324">
        <v>0</v>
      </c>
      <c r="M188" s="327" t="s">
        <v>521</v>
      </c>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7" t="s">
        <v>449</v>
      </c>
      <c r="AU188" s="458" t="s">
        <v>610</v>
      </c>
      <c r="AV188" s="455" t="s">
        <v>1323</v>
      </c>
      <c r="AW188" s="364"/>
      <c r="AX188" s="5" t="s">
        <v>475</v>
      </c>
      <c r="AY188" s="327"/>
      <c r="AZ188" s="458" t="s">
        <v>36</v>
      </c>
      <c r="BB188" s="378"/>
      <c r="BH188" s="458" t="s">
        <v>294</v>
      </c>
      <c r="BI188" s="365"/>
    </row>
    <row r="189" spans="1:61" s="346" customFormat="1" ht="15.6">
      <c r="A189" s="353"/>
      <c r="B189" s="457" t="s">
        <v>727</v>
      </c>
      <c r="C189" s="307" t="s">
        <v>534</v>
      </c>
      <c r="D189" s="457"/>
      <c r="E189" s="307"/>
      <c r="F189" s="377"/>
      <c r="G189" s="316">
        <f>G190</f>
        <v>0.2</v>
      </c>
      <c r="H189" s="316">
        <f t="shared" ref="H189:L189" si="17">H190</f>
        <v>0.16</v>
      </c>
      <c r="I189" s="316">
        <f t="shared" si="17"/>
        <v>0.04</v>
      </c>
      <c r="J189" s="316">
        <f t="shared" si="17"/>
        <v>0.04</v>
      </c>
      <c r="K189" s="316">
        <f t="shared" si="17"/>
        <v>0</v>
      </c>
      <c r="L189" s="316">
        <f t="shared" si="17"/>
        <v>0</v>
      </c>
      <c r="M189" s="313"/>
      <c r="N189" s="316">
        <v>0.01</v>
      </c>
      <c r="O189" s="316">
        <v>0.03</v>
      </c>
      <c r="P189" s="316">
        <v>0</v>
      </c>
      <c r="Q189" s="316">
        <v>0</v>
      </c>
      <c r="R189" s="316">
        <v>0</v>
      </c>
      <c r="S189" s="316">
        <v>0</v>
      </c>
      <c r="T189" s="316">
        <v>0</v>
      </c>
      <c r="U189" s="316">
        <v>0</v>
      </c>
      <c r="V189" s="316">
        <v>0</v>
      </c>
      <c r="W189" s="316">
        <v>0</v>
      </c>
      <c r="X189" s="316">
        <v>0</v>
      </c>
      <c r="Y189" s="316">
        <v>0</v>
      </c>
      <c r="Z189" s="316">
        <v>0</v>
      </c>
      <c r="AA189" s="316">
        <v>0</v>
      </c>
      <c r="AB189" s="316">
        <v>0</v>
      </c>
      <c r="AC189" s="316">
        <v>0</v>
      </c>
      <c r="AD189" s="316">
        <v>0</v>
      </c>
      <c r="AE189" s="316">
        <v>0</v>
      </c>
      <c r="AF189" s="316">
        <v>0</v>
      </c>
      <c r="AG189" s="316">
        <v>0</v>
      </c>
      <c r="AH189" s="316">
        <v>0</v>
      </c>
      <c r="AI189" s="316">
        <v>0</v>
      </c>
      <c r="AJ189" s="316">
        <v>0</v>
      </c>
      <c r="AK189" s="316">
        <v>0</v>
      </c>
      <c r="AL189" s="316">
        <v>0</v>
      </c>
      <c r="AM189" s="316">
        <v>0</v>
      </c>
      <c r="AN189" s="316">
        <v>0</v>
      </c>
      <c r="AO189" s="316">
        <v>0</v>
      </c>
      <c r="AP189" s="316">
        <v>0</v>
      </c>
      <c r="AQ189" s="316">
        <v>0</v>
      </c>
      <c r="AR189" s="316">
        <v>0</v>
      </c>
      <c r="AS189" s="316">
        <v>0</v>
      </c>
      <c r="AT189" s="313"/>
      <c r="AU189" s="457"/>
      <c r="AV189" s="379"/>
      <c r="AW189" s="380"/>
      <c r="AX189" s="15"/>
      <c r="AY189" s="313"/>
      <c r="AZ189" s="307"/>
      <c r="BB189" s="378"/>
      <c r="BH189" s="458"/>
      <c r="BI189" s="365"/>
    </row>
    <row r="190" spans="1:61" s="346" customFormat="1" ht="43.2" customHeight="1">
      <c r="A190" s="353" t="s">
        <v>1210</v>
      </c>
      <c r="B190" s="458">
        <v>164</v>
      </c>
      <c r="C190" s="358" t="s">
        <v>538</v>
      </c>
      <c r="D190" s="458" t="s">
        <v>535</v>
      </c>
      <c r="E190" s="358"/>
      <c r="F190" s="377"/>
      <c r="G190" s="324">
        <v>0.2</v>
      </c>
      <c r="H190" s="324">
        <v>0.16</v>
      </c>
      <c r="I190" s="324">
        <v>0.04</v>
      </c>
      <c r="J190" s="324">
        <v>0.04</v>
      </c>
      <c r="K190" s="324">
        <v>0</v>
      </c>
      <c r="L190" s="324">
        <v>0</v>
      </c>
      <c r="M190" s="327" t="s">
        <v>536</v>
      </c>
      <c r="N190" s="326">
        <v>0.01</v>
      </c>
      <c r="O190" s="326">
        <v>0.03</v>
      </c>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7" t="s">
        <v>537</v>
      </c>
      <c r="AU190" s="458" t="s">
        <v>594</v>
      </c>
      <c r="AV190" s="455" t="s">
        <v>1300</v>
      </c>
      <c r="AW190" s="364"/>
      <c r="AX190" s="5"/>
      <c r="AY190" s="327"/>
      <c r="AZ190" s="458" t="s">
        <v>36</v>
      </c>
      <c r="BB190" s="378"/>
      <c r="BH190" s="458" t="s">
        <v>294</v>
      </c>
      <c r="BI190" s="365"/>
    </row>
    <row r="191" spans="1:61" ht="93.6" customHeight="1">
      <c r="A191" s="310"/>
      <c r="B191" s="457" t="s">
        <v>42</v>
      </c>
      <c r="C191" s="314" t="s">
        <v>319</v>
      </c>
      <c r="D191" s="322"/>
      <c r="E191" s="309"/>
      <c r="F191" s="313">
        <v>4.15000000020882E-3</v>
      </c>
      <c r="G191" s="2">
        <f t="shared" ref="G191:L191" si="18">G192+G196+G199+G205+G207+G220+G224+G230+G243+G246</f>
        <v>3780.4787099999999</v>
      </c>
      <c r="H191" s="2">
        <f t="shared" si="18"/>
        <v>1367.5177600000002</v>
      </c>
      <c r="I191" s="2">
        <f t="shared" si="18"/>
        <v>2412.96</v>
      </c>
      <c r="J191" s="2">
        <f t="shared" si="18"/>
        <v>877.69</v>
      </c>
      <c r="K191" s="2">
        <f t="shared" si="18"/>
        <v>18.04</v>
      </c>
      <c r="L191" s="2">
        <f t="shared" si="18"/>
        <v>1507.65</v>
      </c>
      <c r="M191" s="1"/>
      <c r="N191" s="1">
        <v>1.5900000000000003</v>
      </c>
      <c r="O191" s="1">
        <v>0.66000000000000014</v>
      </c>
      <c r="P191" s="1">
        <v>0</v>
      </c>
      <c r="Q191" s="1">
        <v>12.18</v>
      </c>
      <c r="R191" s="1">
        <v>0</v>
      </c>
      <c r="S191" s="1">
        <v>0</v>
      </c>
      <c r="T191" s="1">
        <v>291.27000000000004</v>
      </c>
      <c r="U191" s="1">
        <v>39.57</v>
      </c>
      <c r="V191" s="1">
        <v>298.70000000000005</v>
      </c>
      <c r="W191" s="1">
        <v>0.60000000000000009</v>
      </c>
      <c r="X191" s="1">
        <v>0</v>
      </c>
      <c r="Y191" s="1">
        <v>0.04</v>
      </c>
      <c r="Z191" s="1">
        <v>0</v>
      </c>
      <c r="AA191" s="1">
        <v>0.43</v>
      </c>
      <c r="AB191" s="1">
        <v>0</v>
      </c>
      <c r="AC191" s="1">
        <v>0</v>
      </c>
      <c r="AD191" s="1">
        <v>0</v>
      </c>
      <c r="AE191" s="1">
        <v>0</v>
      </c>
      <c r="AF191" s="1">
        <v>1.1399999999999999</v>
      </c>
      <c r="AG191" s="1">
        <v>18.04</v>
      </c>
      <c r="AH191" s="1">
        <v>0</v>
      </c>
      <c r="AI191" s="1">
        <v>0</v>
      </c>
      <c r="AJ191" s="1">
        <v>32.32</v>
      </c>
      <c r="AK191" s="1">
        <v>0</v>
      </c>
      <c r="AL191" s="1">
        <v>0</v>
      </c>
      <c r="AM191" s="1">
        <v>0</v>
      </c>
      <c r="AN191" s="1"/>
      <c r="AO191" s="1">
        <v>0</v>
      </c>
      <c r="AP191" s="1">
        <v>0</v>
      </c>
      <c r="AQ191" s="1">
        <v>2088.66</v>
      </c>
      <c r="AR191" s="1">
        <v>11</v>
      </c>
      <c r="AS191" s="1">
        <v>2077.66</v>
      </c>
      <c r="AT191" s="322"/>
      <c r="AU191" s="322"/>
      <c r="AV191" s="348"/>
      <c r="AW191" s="348"/>
      <c r="AX191" s="348"/>
      <c r="AY191" s="322"/>
      <c r="AZ191" s="322"/>
      <c r="BA191" s="308"/>
      <c r="BH191" s="315"/>
    </row>
    <row r="192" spans="1:61" ht="42" customHeight="1">
      <c r="A192" s="310"/>
      <c r="B192" s="311" t="s">
        <v>43</v>
      </c>
      <c r="C192" s="314" t="s">
        <v>320</v>
      </c>
      <c r="D192" s="311"/>
      <c r="E192" s="362"/>
      <c r="F192" s="313">
        <v>0</v>
      </c>
      <c r="G192" s="317">
        <f>G194+G195</f>
        <v>35.81</v>
      </c>
      <c r="H192" s="317">
        <f t="shared" ref="H192:L192" si="19">H194+H195</f>
        <v>0</v>
      </c>
      <c r="I192" s="317">
        <f t="shared" si="19"/>
        <v>35.81</v>
      </c>
      <c r="J192" s="317">
        <f t="shared" si="19"/>
        <v>21.910000000000004</v>
      </c>
      <c r="K192" s="317">
        <f t="shared" si="19"/>
        <v>0</v>
      </c>
      <c r="L192" s="317">
        <f t="shared" si="19"/>
        <v>13.9</v>
      </c>
      <c r="M192" s="317"/>
      <c r="N192" s="317">
        <v>0.32</v>
      </c>
      <c r="O192" s="317">
        <v>0</v>
      </c>
      <c r="P192" s="317">
        <v>0</v>
      </c>
      <c r="Q192" s="317">
        <v>0.13</v>
      </c>
      <c r="R192" s="317">
        <v>0</v>
      </c>
      <c r="S192" s="317">
        <v>0</v>
      </c>
      <c r="T192" s="317">
        <v>0.05</v>
      </c>
      <c r="U192" s="317">
        <v>0</v>
      </c>
      <c r="V192" s="317">
        <v>0</v>
      </c>
      <c r="W192" s="317">
        <v>0.15</v>
      </c>
      <c r="X192" s="317">
        <v>0</v>
      </c>
      <c r="Y192" s="317">
        <v>0</v>
      </c>
      <c r="Z192" s="317">
        <v>0</v>
      </c>
      <c r="AA192" s="317">
        <v>0.43</v>
      </c>
      <c r="AB192" s="317">
        <v>0</v>
      </c>
      <c r="AC192" s="317">
        <v>0</v>
      </c>
      <c r="AD192" s="317">
        <v>0</v>
      </c>
      <c r="AE192" s="317">
        <v>0</v>
      </c>
      <c r="AF192" s="317">
        <v>1.1399999999999999</v>
      </c>
      <c r="AG192" s="317">
        <v>0</v>
      </c>
      <c r="AH192" s="317">
        <v>0</v>
      </c>
      <c r="AI192" s="317">
        <v>0</v>
      </c>
      <c r="AJ192" s="317">
        <v>0</v>
      </c>
      <c r="AK192" s="317">
        <v>0</v>
      </c>
      <c r="AL192" s="317">
        <v>0</v>
      </c>
      <c r="AM192" s="317">
        <v>0</v>
      </c>
      <c r="AN192" s="317"/>
      <c r="AO192" s="317">
        <v>0</v>
      </c>
      <c r="AP192" s="317">
        <v>0</v>
      </c>
      <c r="AQ192" s="317">
        <v>0</v>
      </c>
      <c r="AR192" s="317">
        <v>0</v>
      </c>
      <c r="AS192" s="317">
        <v>0</v>
      </c>
      <c r="AT192" s="311"/>
      <c r="AU192" s="311"/>
      <c r="AV192" s="318"/>
      <c r="AW192" s="318"/>
      <c r="AX192" s="318"/>
      <c r="AY192" s="311"/>
      <c r="AZ192" s="319"/>
      <c r="BA192" s="320"/>
      <c r="BH192" s="315"/>
    </row>
    <row r="193" spans="1:62" ht="125.4" customHeight="1">
      <c r="A193" s="310" t="s">
        <v>1858</v>
      </c>
      <c r="B193" s="322">
        <v>165</v>
      </c>
      <c r="C193" s="455" t="s">
        <v>67</v>
      </c>
      <c r="D193" s="458" t="s">
        <v>16</v>
      </c>
      <c r="E193" s="362"/>
      <c r="F193" s="313"/>
      <c r="G193" s="324">
        <v>2.17</v>
      </c>
      <c r="H193" s="329"/>
      <c r="I193" s="341">
        <v>2.17</v>
      </c>
      <c r="J193" s="324">
        <v>0.6</v>
      </c>
      <c r="K193" s="324">
        <v>1.5699999999999998</v>
      </c>
      <c r="L193" s="324">
        <v>0</v>
      </c>
      <c r="M193" s="325" t="s">
        <v>1859</v>
      </c>
      <c r="N193" s="317"/>
      <c r="O193" s="317"/>
      <c r="P193" s="317"/>
      <c r="Q193" s="317"/>
      <c r="R193" s="317"/>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27" t="s">
        <v>175</v>
      </c>
      <c r="AU193" s="458" t="s">
        <v>576</v>
      </c>
      <c r="AV193" s="455" t="s">
        <v>1860</v>
      </c>
      <c r="AW193" s="318"/>
      <c r="AX193" s="318"/>
      <c r="AY193" s="311"/>
      <c r="AZ193" s="458" t="s">
        <v>36</v>
      </c>
      <c r="BA193" s="320"/>
      <c r="BH193" s="315"/>
    </row>
    <row r="194" spans="1:62" s="333" customFormat="1" ht="71.400000000000006" customHeight="1">
      <c r="A194" s="310" t="s">
        <v>1211</v>
      </c>
      <c r="B194" s="322">
        <v>166</v>
      </c>
      <c r="C194" s="381" t="s">
        <v>754</v>
      </c>
      <c r="D194" s="458" t="s">
        <v>16</v>
      </c>
      <c r="E194" s="457"/>
      <c r="F194" s="313"/>
      <c r="G194" s="324">
        <v>1.59</v>
      </c>
      <c r="H194" s="324"/>
      <c r="I194" s="324">
        <v>1.59</v>
      </c>
      <c r="J194" s="324">
        <v>0.67</v>
      </c>
      <c r="K194" s="316"/>
      <c r="L194" s="324">
        <v>0.92</v>
      </c>
      <c r="M194" s="327" t="s">
        <v>755</v>
      </c>
      <c r="N194" s="316"/>
      <c r="O194" s="316"/>
      <c r="P194" s="316"/>
      <c r="Q194" s="316"/>
      <c r="R194" s="316"/>
      <c r="S194" s="316"/>
      <c r="T194" s="316"/>
      <c r="U194" s="316"/>
      <c r="V194" s="316"/>
      <c r="W194" s="316"/>
      <c r="X194" s="316"/>
      <c r="Y194" s="316"/>
      <c r="Z194" s="316"/>
      <c r="AA194" s="316"/>
      <c r="AB194" s="316"/>
      <c r="AC194" s="316"/>
      <c r="AD194" s="316"/>
      <c r="AE194" s="316"/>
      <c r="AF194" s="316"/>
      <c r="AG194" s="316"/>
      <c r="AH194" s="316"/>
      <c r="AI194" s="316"/>
      <c r="AJ194" s="316"/>
      <c r="AK194" s="316"/>
      <c r="AL194" s="316"/>
      <c r="AM194" s="316"/>
      <c r="AN194" s="316"/>
      <c r="AO194" s="316"/>
      <c r="AP194" s="316"/>
      <c r="AQ194" s="316"/>
      <c r="AR194" s="316"/>
      <c r="AS194" s="316"/>
      <c r="AT194" s="458" t="s">
        <v>77</v>
      </c>
      <c r="AU194" s="458" t="s">
        <v>765</v>
      </c>
      <c r="AV194" s="456" t="s">
        <v>1313</v>
      </c>
      <c r="AW194" s="312"/>
      <c r="AX194" s="312"/>
      <c r="AY194" s="313"/>
      <c r="AZ194" s="458" t="s">
        <v>815</v>
      </c>
      <c r="BA194" s="331"/>
      <c r="BH194" s="458" t="s">
        <v>294</v>
      </c>
      <c r="BI194" s="347"/>
    </row>
    <row r="195" spans="1:62" s="333" customFormat="1" ht="107.4" customHeight="1">
      <c r="A195" s="310" t="s">
        <v>1212</v>
      </c>
      <c r="B195" s="322">
        <v>167</v>
      </c>
      <c r="C195" s="456" t="s">
        <v>756</v>
      </c>
      <c r="D195" s="458" t="s">
        <v>16</v>
      </c>
      <c r="E195" s="457"/>
      <c r="F195" s="313"/>
      <c r="G195" s="324">
        <v>34.22</v>
      </c>
      <c r="H195" s="324"/>
      <c r="I195" s="324">
        <v>34.22</v>
      </c>
      <c r="J195" s="324">
        <v>21.240000000000002</v>
      </c>
      <c r="K195" s="316"/>
      <c r="L195" s="324">
        <v>12.98</v>
      </c>
      <c r="M195" s="367" t="s">
        <v>757</v>
      </c>
      <c r="N195" s="316"/>
      <c r="O195" s="316"/>
      <c r="P195" s="316"/>
      <c r="Q195" s="316"/>
      <c r="R195" s="316"/>
      <c r="S195" s="316"/>
      <c r="T195" s="316"/>
      <c r="U195" s="316"/>
      <c r="V195" s="316"/>
      <c r="W195" s="316"/>
      <c r="X195" s="316"/>
      <c r="Y195" s="316"/>
      <c r="Z195" s="316"/>
      <c r="AA195" s="316"/>
      <c r="AB195" s="316"/>
      <c r="AC195" s="316"/>
      <c r="AD195" s="316"/>
      <c r="AE195" s="316"/>
      <c r="AF195" s="316"/>
      <c r="AG195" s="316"/>
      <c r="AH195" s="316"/>
      <c r="AI195" s="316"/>
      <c r="AJ195" s="316"/>
      <c r="AK195" s="316"/>
      <c r="AL195" s="316"/>
      <c r="AM195" s="316"/>
      <c r="AN195" s="316"/>
      <c r="AO195" s="316"/>
      <c r="AP195" s="316"/>
      <c r="AQ195" s="316"/>
      <c r="AR195" s="316"/>
      <c r="AS195" s="316"/>
      <c r="AT195" s="458" t="s">
        <v>77</v>
      </c>
      <c r="AU195" s="458" t="s">
        <v>767</v>
      </c>
      <c r="AV195" s="456" t="s">
        <v>1314</v>
      </c>
      <c r="AW195" s="312"/>
      <c r="AX195" s="312"/>
      <c r="AY195" s="313"/>
      <c r="AZ195" s="458" t="s">
        <v>815</v>
      </c>
      <c r="BA195" s="331"/>
      <c r="BH195" s="458" t="s">
        <v>294</v>
      </c>
      <c r="BI195" s="347"/>
    </row>
    <row r="196" spans="1:62" ht="31.2">
      <c r="A196" s="310"/>
      <c r="B196" s="457" t="s">
        <v>45</v>
      </c>
      <c r="C196" s="314" t="s">
        <v>321</v>
      </c>
      <c r="D196" s="311"/>
      <c r="E196" s="362"/>
      <c r="F196" s="313">
        <v>3.1999999999996476E-3</v>
      </c>
      <c r="G196" s="317">
        <f>G197+G198</f>
        <v>4.72</v>
      </c>
      <c r="H196" s="317">
        <f t="shared" ref="H196:L196" si="20">H197+H198</f>
        <v>0</v>
      </c>
      <c r="I196" s="317">
        <f t="shared" si="20"/>
        <v>4.72</v>
      </c>
      <c r="J196" s="317">
        <f t="shared" si="20"/>
        <v>4.72</v>
      </c>
      <c r="K196" s="317">
        <f t="shared" si="20"/>
        <v>0</v>
      </c>
      <c r="L196" s="317">
        <f t="shared" si="20"/>
        <v>0</v>
      </c>
      <c r="M196" s="317"/>
      <c r="N196" s="317">
        <v>0</v>
      </c>
      <c r="O196" s="317">
        <v>0</v>
      </c>
      <c r="P196" s="317">
        <v>0</v>
      </c>
      <c r="Q196" s="317">
        <v>4.53</v>
      </c>
      <c r="R196" s="317">
        <v>0</v>
      </c>
      <c r="S196" s="317">
        <v>0</v>
      </c>
      <c r="T196" s="317">
        <v>0</v>
      </c>
      <c r="U196" s="317">
        <v>0.19</v>
      </c>
      <c r="V196" s="317">
        <v>0</v>
      </c>
      <c r="W196" s="317">
        <v>0</v>
      </c>
      <c r="X196" s="317">
        <v>0</v>
      </c>
      <c r="Y196" s="317">
        <v>0</v>
      </c>
      <c r="Z196" s="317">
        <v>0</v>
      </c>
      <c r="AA196" s="317">
        <v>0</v>
      </c>
      <c r="AB196" s="317">
        <v>0</v>
      </c>
      <c r="AC196" s="317">
        <v>0</v>
      </c>
      <c r="AD196" s="317">
        <v>0</v>
      </c>
      <c r="AE196" s="317">
        <v>0</v>
      </c>
      <c r="AF196" s="317">
        <v>0</v>
      </c>
      <c r="AG196" s="317">
        <v>0</v>
      </c>
      <c r="AH196" s="317">
        <v>0</v>
      </c>
      <c r="AI196" s="317">
        <v>0</v>
      </c>
      <c r="AJ196" s="317">
        <v>0</v>
      </c>
      <c r="AK196" s="317">
        <v>0</v>
      </c>
      <c r="AL196" s="317">
        <v>0</v>
      </c>
      <c r="AM196" s="317">
        <v>0</v>
      </c>
      <c r="AN196" s="317"/>
      <c r="AO196" s="317">
        <v>0</v>
      </c>
      <c r="AP196" s="317">
        <v>0</v>
      </c>
      <c r="AQ196" s="317">
        <v>3.5</v>
      </c>
      <c r="AR196" s="317">
        <v>0</v>
      </c>
      <c r="AS196" s="317">
        <v>3.5</v>
      </c>
      <c r="AT196" s="311"/>
      <c r="AU196" s="311"/>
      <c r="AV196" s="318"/>
      <c r="AW196" s="318"/>
      <c r="AX196" s="318"/>
      <c r="AY196" s="311"/>
      <c r="AZ196" s="382"/>
      <c r="BA196" s="320"/>
      <c r="BH196" s="315"/>
      <c r="BI196" s="361"/>
    </row>
    <row r="197" spans="1:62" ht="128.4" customHeight="1">
      <c r="A197" s="310" t="s">
        <v>1213</v>
      </c>
      <c r="B197" s="458">
        <v>168</v>
      </c>
      <c r="C197" s="455" t="s">
        <v>191</v>
      </c>
      <c r="D197" s="322" t="s">
        <v>17</v>
      </c>
      <c r="E197" s="458" t="s">
        <v>423</v>
      </c>
      <c r="F197" s="313">
        <v>0</v>
      </c>
      <c r="G197" s="323">
        <v>4.5</v>
      </c>
      <c r="H197" s="329"/>
      <c r="I197" s="324">
        <v>4.5</v>
      </c>
      <c r="J197" s="324">
        <v>4.5</v>
      </c>
      <c r="K197" s="324">
        <v>0</v>
      </c>
      <c r="L197" s="324">
        <v>0</v>
      </c>
      <c r="M197" s="327" t="s">
        <v>529</v>
      </c>
      <c r="N197" s="326"/>
      <c r="O197" s="326"/>
      <c r="P197" s="326"/>
      <c r="Q197" s="326">
        <v>4.5</v>
      </c>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6">
        <v>0</v>
      </c>
      <c r="AR197" s="326"/>
      <c r="AS197" s="326"/>
      <c r="AT197" s="322" t="s">
        <v>175</v>
      </c>
      <c r="AU197" s="322" t="s">
        <v>599</v>
      </c>
      <c r="AV197" s="456" t="s">
        <v>1325</v>
      </c>
      <c r="AW197" s="455"/>
      <c r="AX197" s="455"/>
      <c r="AY197" s="327" t="s">
        <v>294</v>
      </c>
      <c r="AZ197" s="458" t="s">
        <v>36</v>
      </c>
      <c r="BA197" s="383" t="s">
        <v>294</v>
      </c>
      <c r="BB197" s="304" t="s">
        <v>322</v>
      </c>
      <c r="BD197" s="304" t="s">
        <v>403</v>
      </c>
      <c r="BH197" s="315" t="s">
        <v>294</v>
      </c>
      <c r="BI197" s="361" t="s">
        <v>1281</v>
      </c>
      <c r="BJ197" s="304" t="s">
        <v>1285</v>
      </c>
    </row>
    <row r="198" spans="1:62" ht="93.6">
      <c r="A198" s="310" t="s">
        <v>1214</v>
      </c>
      <c r="B198" s="458">
        <v>169</v>
      </c>
      <c r="C198" s="455" t="s">
        <v>192</v>
      </c>
      <c r="D198" s="322" t="s">
        <v>17</v>
      </c>
      <c r="E198" s="458" t="s">
        <v>423</v>
      </c>
      <c r="F198" s="313">
        <v>0</v>
      </c>
      <c r="G198" s="323">
        <v>0.22</v>
      </c>
      <c r="H198" s="329"/>
      <c r="I198" s="341">
        <v>0.22</v>
      </c>
      <c r="J198" s="324">
        <v>0.22</v>
      </c>
      <c r="K198" s="324">
        <v>0</v>
      </c>
      <c r="L198" s="324">
        <v>0</v>
      </c>
      <c r="M198" s="327" t="s">
        <v>425</v>
      </c>
      <c r="N198" s="326"/>
      <c r="O198" s="326"/>
      <c r="P198" s="326"/>
      <c r="Q198" s="326">
        <v>0.03</v>
      </c>
      <c r="R198" s="326"/>
      <c r="S198" s="326"/>
      <c r="T198" s="326"/>
      <c r="U198" s="326">
        <v>0.19</v>
      </c>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v>0</v>
      </c>
      <c r="AR198" s="326"/>
      <c r="AS198" s="326"/>
      <c r="AT198" s="458" t="s">
        <v>193</v>
      </c>
      <c r="AU198" s="458" t="s">
        <v>619</v>
      </c>
      <c r="AV198" s="455" t="s">
        <v>1377</v>
      </c>
      <c r="AW198" s="455"/>
      <c r="AX198" s="455"/>
      <c r="AY198" s="327" t="s">
        <v>294</v>
      </c>
      <c r="AZ198" s="458" t="s">
        <v>36</v>
      </c>
      <c r="BA198" s="383" t="s">
        <v>294</v>
      </c>
      <c r="BE198" s="384" t="s">
        <v>349</v>
      </c>
      <c r="BF198" s="455" t="s">
        <v>437</v>
      </c>
      <c r="BH198" s="315" t="s">
        <v>294</v>
      </c>
      <c r="BI198" s="361"/>
    </row>
    <row r="199" spans="1:62" ht="16.8">
      <c r="A199" s="310"/>
      <c r="B199" s="311" t="s">
        <v>47</v>
      </c>
      <c r="C199" s="318" t="s">
        <v>323</v>
      </c>
      <c r="D199" s="311"/>
      <c r="E199" s="362"/>
      <c r="F199" s="313">
        <v>0</v>
      </c>
      <c r="G199" s="9">
        <f>SUM(G201:G204)</f>
        <v>3.1700000000000004</v>
      </c>
      <c r="H199" s="9">
        <f t="shared" ref="H199:L199" si="21">SUM(H201:H204)</f>
        <v>0</v>
      </c>
      <c r="I199" s="9">
        <f t="shared" si="21"/>
        <v>3.1700000000000004</v>
      </c>
      <c r="J199" s="9">
        <f t="shared" si="21"/>
        <v>3.1700000000000004</v>
      </c>
      <c r="K199" s="9">
        <f t="shared" si="21"/>
        <v>0</v>
      </c>
      <c r="L199" s="9">
        <f t="shared" si="21"/>
        <v>0</v>
      </c>
      <c r="M199" s="454"/>
      <c r="N199" s="454">
        <v>0</v>
      </c>
      <c r="O199" s="454">
        <v>0</v>
      </c>
      <c r="P199" s="454">
        <v>0</v>
      </c>
      <c r="Q199" s="454">
        <v>1.24</v>
      </c>
      <c r="R199" s="454">
        <v>0</v>
      </c>
      <c r="S199" s="454">
        <v>0</v>
      </c>
      <c r="T199" s="454">
        <v>0.4</v>
      </c>
      <c r="U199" s="454">
        <v>0</v>
      </c>
      <c r="V199" s="454">
        <v>1</v>
      </c>
      <c r="W199" s="454">
        <v>0</v>
      </c>
      <c r="X199" s="454">
        <v>0</v>
      </c>
      <c r="Y199" s="454">
        <v>0.04</v>
      </c>
      <c r="Z199" s="454">
        <v>0</v>
      </c>
      <c r="AA199" s="454">
        <v>0</v>
      </c>
      <c r="AB199" s="454">
        <v>0</v>
      </c>
      <c r="AC199" s="454">
        <v>0</v>
      </c>
      <c r="AD199" s="454">
        <v>0</v>
      </c>
      <c r="AE199" s="454">
        <v>0</v>
      </c>
      <c r="AF199" s="454">
        <v>0</v>
      </c>
      <c r="AG199" s="454">
        <v>0</v>
      </c>
      <c r="AH199" s="454">
        <v>0</v>
      </c>
      <c r="AI199" s="454">
        <v>0</v>
      </c>
      <c r="AJ199" s="454">
        <v>0.32</v>
      </c>
      <c r="AK199" s="454">
        <v>0</v>
      </c>
      <c r="AL199" s="454">
        <v>0</v>
      </c>
      <c r="AM199" s="454">
        <v>0</v>
      </c>
      <c r="AN199" s="454"/>
      <c r="AO199" s="454">
        <v>0</v>
      </c>
      <c r="AP199" s="454">
        <v>0</v>
      </c>
      <c r="AQ199" s="454">
        <v>0.98</v>
      </c>
      <c r="AR199" s="454">
        <v>0</v>
      </c>
      <c r="AS199" s="454">
        <v>0.98</v>
      </c>
      <c r="AT199" s="311"/>
      <c r="AU199" s="311"/>
      <c r="AV199" s="318"/>
      <c r="AW199" s="318"/>
      <c r="AX199" s="318"/>
      <c r="AY199" s="311"/>
      <c r="AZ199" s="319"/>
      <c r="BA199" s="320"/>
      <c r="BH199" s="315"/>
      <c r="BI199" s="361"/>
    </row>
    <row r="200" spans="1:62" s="458" customFormat="1" ht="78">
      <c r="A200" s="458" t="s">
        <v>1857</v>
      </c>
      <c r="B200" s="458">
        <v>170</v>
      </c>
      <c r="C200" s="12" t="s">
        <v>66</v>
      </c>
      <c r="D200" s="458" t="s">
        <v>15</v>
      </c>
      <c r="G200" s="324">
        <v>1</v>
      </c>
      <c r="H200" s="324"/>
      <c r="I200" s="324">
        <v>1</v>
      </c>
      <c r="J200" s="324">
        <v>0</v>
      </c>
      <c r="K200" s="324">
        <v>0</v>
      </c>
      <c r="L200" s="324">
        <v>1</v>
      </c>
      <c r="M200" s="458" t="s">
        <v>32</v>
      </c>
      <c r="AT200" s="458" t="s">
        <v>243</v>
      </c>
      <c r="AU200" s="458" t="s">
        <v>610</v>
      </c>
      <c r="AV200" s="455" t="s">
        <v>1861</v>
      </c>
      <c r="AZ200" s="458" t="s">
        <v>36</v>
      </c>
    </row>
    <row r="201" spans="1:62" ht="106.2" customHeight="1">
      <c r="A201" s="310" t="s">
        <v>1215</v>
      </c>
      <c r="B201" s="458">
        <v>171</v>
      </c>
      <c r="C201" s="12" t="s">
        <v>63</v>
      </c>
      <c r="D201" s="458" t="s">
        <v>15</v>
      </c>
      <c r="E201" s="458" t="s">
        <v>423</v>
      </c>
      <c r="F201" s="313">
        <v>0</v>
      </c>
      <c r="G201" s="324">
        <v>1.03</v>
      </c>
      <c r="H201" s="329"/>
      <c r="I201" s="341">
        <v>1.03</v>
      </c>
      <c r="J201" s="324">
        <v>1.03</v>
      </c>
      <c r="K201" s="324">
        <v>0</v>
      </c>
      <c r="L201" s="324">
        <v>0</v>
      </c>
      <c r="M201" s="458" t="s">
        <v>64</v>
      </c>
      <c r="N201" s="326"/>
      <c r="O201" s="326"/>
      <c r="P201" s="326"/>
      <c r="Q201" s="326">
        <v>0.63</v>
      </c>
      <c r="R201" s="326"/>
      <c r="S201" s="326"/>
      <c r="T201" s="326">
        <v>0.4</v>
      </c>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26"/>
      <c r="AQ201" s="326">
        <v>0</v>
      </c>
      <c r="AR201" s="326"/>
      <c r="AS201" s="326"/>
      <c r="AT201" s="327" t="s">
        <v>46</v>
      </c>
      <c r="AU201" s="458" t="s">
        <v>601</v>
      </c>
      <c r="AV201" s="456" t="s">
        <v>1324</v>
      </c>
      <c r="AW201" s="455"/>
      <c r="AX201" s="455"/>
      <c r="AY201" s="458" t="s">
        <v>294</v>
      </c>
      <c r="AZ201" s="322" t="s">
        <v>36</v>
      </c>
      <c r="BA201" s="308" t="s">
        <v>224</v>
      </c>
      <c r="BB201" s="304" t="s">
        <v>322</v>
      </c>
      <c r="BF201" s="304" t="s">
        <v>460</v>
      </c>
      <c r="BH201" s="315" t="s">
        <v>797</v>
      </c>
      <c r="BI201" s="361"/>
    </row>
    <row r="202" spans="1:62" ht="82.2" customHeight="1">
      <c r="A202" s="310" t="s">
        <v>1216</v>
      </c>
      <c r="B202" s="458">
        <v>172</v>
      </c>
      <c r="C202" s="455" t="s">
        <v>65</v>
      </c>
      <c r="D202" s="458" t="s">
        <v>15</v>
      </c>
      <c r="E202" s="458" t="s">
        <v>423</v>
      </c>
      <c r="F202" s="313">
        <v>0</v>
      </c>
      <c r="G202" s="324">
        <v>1</v>
      </c>
      <c r="H202" s="329"/>
      <c r="I202" s="324">
        <v>1</v>
      </c>
      <c r="J202" s="324">
        <v>1</v>
      </c>
      <c r="K202" s="324">
        <v>0</v>
      </c>
      <c r="L202" s="324">
        <v>0</v>
      </c>
      <c r="M202" s="327" t="s">
        <v>528</v>
      </c>
      <c r="N202" s="326"/>
      <c r="O202" s="326"/>
      <c r="P202" s="326"/>
      <c r="Q202" s="326"/>
      <c r="R202" s="326"/>
      <c r="S202" s="326"/>
      <c r="T202" s="326"/>
      <c r="U202" s="326"/>
      <c r="V202" s="326">
        <v>1</v>
      </c>
      <c r="W202" s="326"/>
      <c r="X202" s="326"/>
      <c r="Y202" s="326"/>
      <c r="Z202" s="326"/>
      <c r="AA202" s="326"/>
      <c r="AB202" s="326"/>
      <c r="AC202" s="326"/>
      <c r="AD202" s="326"/>
      <c r="AE202" s="326"/>
      <c r="AF202" s="326"/>
      <c r="AG202" s="326"/>
      <c r="AH202" s="326"/>
      <c r="AI202" s="326"/>
      <c r="AJ202" s="326"/>
      <c r="AK202" s="326"/>
      <c r="AL202" s="326"/>
      <c r="AM202" s="326"/>
      <c r="AN202" s="326"/>
      <c r="AO202" s="326"/>
      <c r="AP202" s="326"/>
      <c r="AQ202" s="326">
        <v>0</v>
      </c>
      <c r="AR202" s="326"/>
      <c r="AS202" s="326"/>
      <c r="AT202" s="327" t="s">
        <v>46</v>
      </c>
      <c r="AU202" s="458" t="s">
        <v>602</v>
      </c>
      <c r="AV202" s="456" t="s">
        <v>1324</v>
      </c>
      <c r="AW202" s="455"/>
      <c r="AX202" s="455"/>
      <c r="AY202" s="458" t="s">
        <v>294</v>
      </c>
      <c r="AZ202" s="458" t="s">
        <v>36</v>
      </c>
      <c r="BA202" s="353" t="s">
        <v>218</v>
      </c>
      <c r="BB202" s="304" t="s">
        <v>322</v>
      </c>
      <c r="BD202" s="304" t="s">
        <v>404</v>
      </c>
      <c r="BF202" s="304" t="s">
        <v>461</v>
      </c>
      <c r="BH202" s="315" t="s">
        <v>294</v>
      </c>
      <c r="BI202" s="361" t="s">
        <v>1281</v>
      </c>
      <c r="BJ202" s="304" t="s">
        <v>1289</v>
      </c>
    </row>
    <row r="203" spans="1:62" ht="91.8" customHeight="1">
      <c r="A203" s="310" t="s">
        <v>1217</v>
      </c>
      <c r="B203" s="458">
        <v>173</v>
      </c>
      <c r="C203" s="455" t="s">
        <v>324</v>
      </c>
      <c r="D203" s="458" t="s">
        <v>15</v>
      </c>
      <c r="E203" s="458" t="s">
        <v>423</v>
      </c>
      <c r="F203" s="313">
        <v>0</v>
      </c>
      <c r="G203" s="324">
        <v>0.74</v>
      </c>
      <c r="H203" s="329"/>
      <c r="I203" s="324">
        <v>0.74</v>
      </c>
      <c r="J203" s="324">
        <v>0.74</v>
      </c>
      <c r="K203" s="324">
        <v>0</v>
      </c>
      <c r="L203" s="324">
        <v>0</v>
      </c>
      <c r="M203" s="458" t="s">
        <v>730</v>
      </c>
      <c r="N203" s="326"/>
      <c r="O203" s="326"/>
      <c r="P203" s="326"/>
      <c r="Q203" s="326">
        <v>0.4</v>
      </c>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6">
        <v>0.3</v>
      </c>
      <c r="AR203" s="326"/>
      <c r="AS203" s="326">
        <v>0.3</v>
      </c>
      <c r="AT203" s="327" t="s">
        <v>325</v>
      </c>
      <c r="AU203" s="458" t="s">
        <v>731</v>
      </c>
      <c r="AV203" s="456" t="s">
        <v>1324</v>
      </c>
      <c r="AW203" s="455"/>
      <c r="AX203" s="455"/>
      <c r="AY203" s="458" t="s">
        <v>294</v>
      </c>
      <c r="AZ203" s="458" t="s">
        <v>729</v>
      </c>
      <c r="BA203" s="353" t="s">
        <v>218</v>
      </c>
      <c r="BH203" s="315" t="s">
        <v>294</v>
      </c>
      <c r="BI203" s="361"/>
    </row>
    <row r="204" spans="1:62" s="333" customFormat="1" ht="92.4" customHeight="1">
      <c r="A204" s="310" t="s">
        <v>1218</v>
      </c>
      <c r="B204" s="458">
        <v>174</v>
      </c>
      <c r="C204" s="456" t="s">
        <v>792</v>
      </c>
      <c r="D204" s="458" t="s">
        <v>15</v>
      </c>
      <c r="E204" s="457"/>
      <c r="F204" s="313"/>
      <c r="G204" s="324">
        <v>0.4</v>
      </c>
      <c r="H204" s="324"/>
      <c r="I204" s="324">
        <v>0.4</v>
      </c>
      <c r="J204" s="324">
        <v>0.4</v>
      </c>
      <c r="K204" s="316"/>
      <c r="L204" s="316"/>
      <c r="M204" s="327" t="s">
        <v>760</v>
      </c>
      <c r="N204" s="316"/>
      <c r="O204" s="316"/>
      <c r="P204" s="316"/>
      <c r="Q204" s="316"/>
      <c r="R204" s="316"/>
      <c r="S204" s="316"/>
      <c r="T204" s="316"/>
      <c r="U204" s="316"/>
      <c r="V204" s="316"/>
      <c r="W204" s="316"/>
      <c r="X204" s="316"/>
      <c r="Y204" s="316"/>
      <c r="Z204" s="316"/>
      <c r="AA204" s="316"/>
      <c r="AB204" s="316"/>
      <c r="AC204" s="316"/>
      <c r="AD204" s="316"/>
      <c r="AE204" s="316"/>
      <c r="AF204" s="316"/>
      <c r="AG204" s="316"/>
      <c r="AH204" s="316"/>
      <c r="AI204" s="316"/>
      <c r="AJ204" s="316"/>
      <c r="AK204" s="316"/>
      <c r="AL204" s="316"/>
      <c r="AM204" s="316"/>
      <c r="AN204" s="316"/>
      <c r="AO204" s="316"/>
      <c r="AP204" s="316"/>
      <c r="AQ204" s="316"/>
      <c r="AR204" s="316"/>
      <c r="AS204" s="316"/>
      <c r="AT204" s="458" t="s">
        <v>175</v>
      </c>
      <c r="AU204" s="458" t="s">
        <v>769</v>
      </c>
      <c r="AV204" s="385" t="s">
        <v>1315</v>
      </c>
      <c r="AW204" s="312"/>
      <c r="AX204" s="312"/>
      <c r="AY204" s="313"/>
      <c r="AZ204" s="458" t="s">
        <v>815</v>
      </c>
      <c r="BA204" s="331"/>
      <c r="BH204" s="458" t="s">
        <v>294</v>
      </c>
      <c r="BI204" s="347"/>
    </row>
    <row r="205" spans="1:62" s="333" customFormat="1" ht="15.6">
      <c r="A205" s="321"/>
      <c r="B205" s="457" t="s">
        <v>48</v>
      </c>
      <c r="C205" s="314" t="s">
        <v>163</v>
      </c>
      <c r="D205" s="457"/>
      <c r="E205" s="457"/>
      <c r="F205" s="313"/>
      <c r="G205" s="386">
        <f>G206</f>
        <v>56.85</v>
      </c>
      <c r="H205" s="386">
        <f t="shared" ref="H205:L205" si="22">H206</f>
        <v>47.27</v>
      </c>
      <c r="I205" s="386">
        <f t="shared" si="22"/>
        <v>9.58</v>
      </c>
      <c r="J205" s="386">
        <f t="shared" si="22"/>
        <v>0</v>
      </c>
      <c r="K205" s="386">
        <f t="shared" si="22"/>
        <v>0</v>
      </c>
      <c r="L205" s="386">
        <f t="shared" si="22"/>
        <v>0</v>
      </c>
      <c r="M205" s="313"/>
      <c r="N205" s="316">
        <v>0</v>
      </c>
      <c r="O205" s="316">
        <v>0</v>
      </c>
      <c r="P205" s="316">
        <v>0</v>
      </c>
      <c r="Q205" s="316">
        <v>26.060000000000002</v>
      </c>
      <c r="R205" s="316">
        <v>0</v>
      </c>
      <c r="S205" s="316">
        <v>0</v>
      </c>
      <c r="T205" s="316">
        <v>16.14</v>
      </c>
      <c r="U205" s="316">
        <v>0</v>
      </c>
      <c r="V205" s="316">
        <v>0</v>
      </c>
      <c r="W205" s="316">
        <v>0</v>
      </c>
      <c r="X205" s="316">
        <v>0</v>
      </c>
      <c r="Y205" s="316">
        <v>0</v>
      </c>
      <c r="Z205" s="316">
        <v>0</v>
      </c>
      <c r="AA205" s="316">
        <v>0</v>
      </c>
      <c r="AB205" s="316">
        <v>0</v>
      </c>
      <c r="AC205" s="316">
        <v>0</v>
      </c>
      <c r="AD205" s="316">
        <v>0</v>
      </c>
      <c r="AE205" s="316">
        <v>0</v>
      </c>
      <c r="AF205" s="316">
        <v>0</v>
      </c>
      <c r="AG205" s="316">
        <v>0</v>
      </c>
      <c r="AH205" s="316">
        <v>0</v>
      </c>
      <c r="AI205" s="316">
        <v>0</v>
      </c>
      <c r="AJ205" s="316">
        <v>0</v>
      </c>
      <c r="AK205" s="316">
        <v>0</v>
      </c>
      <c r="AL205" s="316">
        <v>0</v>
      </c>
      <c r="AM205" s="316">
        <v>0</v>
      </c>
      <c r="AN205" s="316">
        <v>0</v>
      </c>
      <c r="AO205" s="316">
        <v>0</v>
      </c>
      <c r="AP205" s="316">
        <v>0</v>
      </c>
      <c r="AQ205" s="316">
        <v>341.59999999999997</v>
      </c>
      <c r="AR205" s="316">
        <v>0</v>
      </c>
      <c r="AS205" s="316">
        <v>0</v>
      </c>
      <c r="AT205" s="313"/>
      <c r="AU205" s="457"/>
      <c r="AV205" s="312"/>
      <c r="AW205" s="312"/>
      <c r="AX205" s="312"/>
      <c r="AY205" s="313"/>
      <c r="AZ205" s="457"/>
      <c r="BA205" s="331"/>
      <c r="BH205" s="458"/>
      <c r="BI205" s="347"/>
    </row>
    <row r="206" spans="1:62" s="333" customFormat="1" ht="161.4" customHeight="1">
      <c r="A206" s="310" t="s">
        <v>1344</v>
      </c>
      <c r="B206" s="458">
        <v>175</v>
      </c>
      <c r="C206" s="455" t="s">
        <v>1329</v>
      </c>
      <c r="D206" s="458" t="s">
        <v>24</v>
      </c>
      <c r="E206" s="457"/>
      <c r="F206" s="313"/>
      <c r="G206" s="324">
        <v>56.85</v>
      </c>
      <c r="H206" s="324">
        <f>G206-I206</f>
        <v>47.27</v>
      </c>
      <c r="I206" s="324">
        <v>9.58</v>
      </c>
      <c r="J206" s="324"/>
      <c r="K206" s="324"/>
      <c r="L206" s="324"/>
      <c r="M206" s="327" t="s">
        <v>1879</v>
      </c>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458" t="s">
        <v>290</v>
      </c>
      <c r="AU206" s="458" t="s">
        <v>1332</v>
      </c>
      <c r="AV206" s="456" t="s">
        <v>1874</v>
      </c>
      <c r="AW206" s="312"/>
      <c r="AX206" s="312"/>
      <c r="AY206" s="313"/>
      <c r="AZ206" s="458" t="s">
        <v>1270</v>
      </c>
      <c r="BA206" s="331"/>
      <c r="BH206" s="458"/>
      <c r="BI206" s="361" t="s">
        <v>1330</v>
      </c>
    </row>
    <row r="207" spans="1:62" ht="16.8">
      <c r="A207" s="310"/>
      <c r="B207" s="457" t="s">
        <v>197</v>
      </c>
      <c r="C207" s="314" t="s">
        <v>49</v>
      </c>
      <c r="D207" s="311"/>
      <c r="E207" s="362"/>
      <c r="F207" s="313">
        <v>0</v>
      </c>
      <c r="G207" s="2">
        <f>SUM(G208:G219)</f>
        <v>801.53</v>
      </c>
      <c r="H207" s="2">
        <f t="shared" ref="H207:L207" si="23">SUM(H208:H219)</f>
        <v>169.1</v>
      </c>
      <c r="I207" s="2">
        <f t="shared" si="23"/>
        <v>632.43000000000006</v>
      </c>
      <c r="J207" s="2">
        <f t="shared" si="23"/>
        <v>38.75</v>
      </c>
      <c r="K207" s="2">
        <f t="shared" si="23"/>
        <v>18.04</v>
      </c>
      <c r="L207" s="2">
        <f t="shared" si="23"/>
        <v>575.6400000000001</v>
      </c>
      <c r="M207" s="2"/>
      <c r="N207" s="2">
        <v>0</v>
      </c>
      <c r="O207" s="2">
        <v>0</v>
      </c>
      <c r="P207" s="2">
        <v>0</v>
      </c>
      <c r="Q207" s="2">
        <v>0</v>
      </c>
      <c r="R207" s="2">
        <v>0</v>
      </c>
      <c r="S207" s="2">
        <v>0</v>
      </c>
      <c r="T207" s="2">
        <v>0</v>
      </c>
      <c r="U207" s="2">
        <v>38.75</v>
      </c>
      <c r="V207" s="2">
        <v>0</v>
      </c>
      <c r="W207" s="2">
        <v>0</v>
      </c>
      <c r="X207" s="2">
        <v>0</v>
      </c>
      <c r="Y207" s="2">
        <v>0</v>
      </c>
      <c r="Z207" s="2">
        <v>0</v>
      </c>
      <c r="AA207" s="2">
        <v>0</v>
      </c>
      <c r="AB207" s="2">
        <v>0</v>
      </c>
      <c r="AC207" s="2">
        <v>0</v>
      </c>
      <c r="AD207" s="2">
        <v>0</v>
      </c>
      <c r="AE207" s="2"/>
      <c r="AF207" s="2">
        <v>0</v>
      </c>
      <c r="AG207" s="2">
        <v>18.04</v>
      </c>
      <c r="AH207" s="2">
        <v>0</v>
      </c>
      <c r="AI207" s="2">
        <v>0</v>
      </c>
      <c r="AJ207" s="2">
        <v>0</v>
      </c>
      <c r="AK207" s="2">
        <v>0</v>
      </c>
      <c r="AL207" s="2">
        <v>0</v>
      </c>
      <c r="AM207" s="2">
        <v>0</v>
      </c>
      <c r="AN207" s="2"/>
      <c r="AO207" s="2">
        <v>0</v>
      </c>
      <c r="AP207" s="2">
        <v>0</v>
      </c>
      <c r="AQ207" s="2">
        <v>744.74</v>
      </c>
      <c r="AR207" s="2">
        <v>0</v>
      </c>
      <c r="AS207" s="2">
        <v>744.74</v>
      </c>
      <c r="AT207" s="311"/>
      <c r="AU207" s="311"/>
      <c r="AV207" s="318"/>
      <c r="AW207" s="318"/>
      <c r="AX207" s="318"/>
      <c r="AY207" s="311"/>
      <c r="AZ207" s="319"/>
      <c r="BA207" s="320"/>
      <c r="BB207" s="311"/>
      <c r="BH207" s="315"/>
      <c r="BI207" s="361"/>
    </row>
    <row r="208" spans="1:62" ht="31.2">
      <c r="A208" s="310" t="s">
        <v>1220</v>
      </c>
      <c r="B208" s="458">
        <v>176</v>
      </c>
      <c r="C208" s="455" t="s">
        <v>327</v>
      </c>
      <c r="D208" s="458" t="s">
        <v>8</v>
      </c>
      <c r="E208" s="458" t="s">
        <v>423</v>
      </c>
      <c r="F208" s="313">
        <v>0</v>
      </c>
      <c r="G208" s="324">
        <v>0.3</v>
      </c>
      <c r="H208" s="324"/>
      <c r="I208" s="324">
        <v>0.3</v>
      </c>
      <c r="J208" s="324">
        <v>0.3</v>
      </c>
      <c r="K208" s="324">
        <v>0</v>
      </c>
      <c r="L208" s="324">
        <v>0</v>
      </c>
      <c r="M208" s="327" t="s">
        <v>405</v>
      </c>
      <c r="N208" s="326"/>
      <c r="O208" s="326"/>
      <c r="P208" s="326"/>
      <c r="Q208" s="326"/>
      <c r="R208" s="326"/>
      <c r="S208" s="326"/>
      <c r="T208" s="326"/>
      <c r="U208" s="326">
        <v>0.3</v>
      </c>
      <c r="V208" s="326"/>
      <c r="W208" s="326"/>
      <c r="X208" s="326"/>
      <c r="Y208" s="326"/>
      <c r="Z208" s="326"/>
      <c r="AA208" s="326"/>
      <c r="AB208" s="326"/>
      <c r="AC208" s="326"/>
      <c r="AD208" s="326"/>
      <c r="AE208" s="326"/>
      <c r="AF208" s="326"/>
      <c r="AG208" s="326"/>
      <c r="AH208" s="326"/>
      <c r="AI208" s="326"/>
      <c r="AJ208" s="326"/>
      <c r="AK208" s="326"/>
      <c r="AL208" s="326"/>
      <c r="AM208" s="326"/>
      <c r="AN208" s="326"/>
      <c r="AO208" s="326"/>
      <c r="AP208" s="326"/>
      <c r="AQ208" s="326">
        <v>0</v>
      </c>
      <c r="AR208" s="326"/>
      <c r="AS208" s="326"/>
      <c r="AT208" s="327" t="s">
        <v>46</v>
      </c>
      <c r="AU208" s="458" t="s">
        <v>621</v>
      </c>
      <c r="AV208" s="541" t="s">
        <v>1321</v>
      </c>
      <c r="AW208" s="456"/>
      <c r="AX208" s="456"/>
      <c r="AY208" s="458" t="s">
        <v>294</v>
      </c>
      <c r="AZ208" s="458" t="s">
        <v>36</v>
      </c>
      <c r="BA208" s="353" t="s">
        <v>218</v>
      </c>
      <c r="BB208" s="327" t="s">
        <v>46</v>
      </c>
      <c r="BD208" s="304" t="s">
        <v>405</v>
      </c>
      <c r="BH208" s="315" t="s">
        <v>294</v>
      </c>
      <c r="BI208" s="361" t="s">
        <v>1281</v>
      </c>
      <c r="BJ208" s="304" t="s">
        <v>1290</v>
      </c>
    </row>
    <row r="209" spans="1:62" ht="31.2">
      <c r="A209" s="310" t="s">
        <v>1223</v>
      </c>
      <c r="B209" s="458">
        <v>177</v>
      </c>
      <c r="C209" s="455" t="s">
        <v>328</v>
      </c>
      <c r="D209" s="458" t="s">
        <v>8</v>
      </c>
      <c r="E209" s="458" t="s">
        <v>423</v>
      </c>
      <c r="F209" s="313">
        <v>0</v>
      </c>
      <c r="G209" s="324">
        <v>2.5</v>
      </c>
      <c r="H209" s="324"/>
      <c r="I209" s="324">
        <v>2.5</v>
      </c>
      <c r="J209" s="324">
        <v>1</v>
      </c>
      <c r="K209" s="324">
        <v>0</v>
      </c>
      <c r="L209" s="324">
        <v>1.5</v>
      </c>
      <c r="M209" s="327" t="s">
        <v>496</v>
      </c>
      <c r="N209" s="326"/>
      <c r="O209" s="326"/>
      <c r="P209" s="326"/>
      <c r="Q209" s="326"/>
      <c r="R209" s="326"/>
      <c r="S209" s="326"/>
      <c r="T209" s="326"/>
      <c r="U209" s="326">
        <v>1</v>
      </c>
      <c r="V209" s="326"/>
      <c r="W209" s="326"/>
      <c r="X209" s="326"/>
      <c r="Y209" s="326"/>
      <c r="Z209" s="326"/>
      <c r="AA209" s="326"/>
      <c r="AB209" s="326"/>
      <c r="AC209" s="326"/>
      <c r="AD209" s="326"/>
      <c r="AE209" s="326"/>
      <c r="AF209" s="326"/>
      <c r="AG209" s="326"/>
      <c r="AH209" s="326"/>
      <c r="AI209" s="326"/>
      <c r="AJ209" s="326"/>
      <c r="AK209" s="326"/>
      <c r="AL209" s="326"/>
      <c r="AM209" s="326"/>
      <c r="AN209" s="326"/>
      <c r="AO209" s="326"/>
      <c r="AP209" s="326"/>
      <c r="AQ209" s="326">
        <v>1.5</v>
      </c>
      <c r="AR209" s="326"/>
      <c r="AS209" s="326">
        <v>1.5</v>
      </c>
      <c r="AT209" s="327" t="s">
        <v>46</v>
      </c>
      <c r="AU209" s="458" t="s">
        <v>621</v>
      </c>
      <c r="AV209" s="541"/>
      <c r="AW209" s="456"/>
      <c r="AX209" s="456"/>
      <c r="AY209" s="458" t="s">
        <v>294</v>
      </c>
      <c r="AZ209" s="458" t="s">
        <v>36</v>
      </c>
      <c r="BA209" s="353" t="s">
        <v>218</v>
      </c>
      <c r="BB209" s="327" t="s">
        <v>46</v>
      </c>
      <c r="BH209" s="315" t="s">
        <v>294</v>
      </c>
      <c r="BI209" s="361" t="s">
        <v>1281</v>
      </c>
      <c r="BJ209" s="304" t="s">
        <v>1290</v>
      </c>
    </row>
    <row r="210" spans="1:62" ht="31.2">
      <c r="A210" s="310" t="s">
        <v>1224</v>
      </c>
      <c r="B210" s="458">
        <v>178</v>
      </c>
      <c r="C210" s="455" t="s">
        <v>328</v>
      </c>
      <c r="D210" s="458" t="s">
        <v>8</v>
      </c>
      <c r="E210" s="458" t="s">
        <v>423</v>
      </c>
      <c r="F210" s="313">
        <v>0</v>
      </c>
      <c r="G210" s="324">
        <v>125</v>
      </c>
      <c r="H210" s="324"/>
      <c r="I210" s="324">
        <v>125</v>
      </c>
      <c r="J210" s="324">
        <v>5</v>
      </c>
      <c r="K210" s="324">
        <v>0</v>
      </c>
      <c r="L210" s="324">
        <v>120</v>
      </c>
      <c r="M210" s="327" t="s">
        <v>497</v>
      </c>
      <c r="N210" s="326"/>
      <c r="O210" s="326"/>
      <c r="P210" s="326"/>
      <c r="Q210" s="326"/>
      <c r="R210" s="326"/>
      <c r="S210" s="326"/>
      <c r="T210" s="326"/>
      <c r="U210" s="326">
        <v>5</v>
      </c>
      <c r="V210" s="326"/>
      <c r="W210" s="326"/>
      <c r="X210" s="326"/>
      <c r="Y210" s="326"/>
      <c r="Z210" s="326"/>
      <c r="AA210" s="326"/>
      <c r="AB210" s="326"/>
      <c r="AC210" s="326"/>
      <c r="AD210" s="326"/>
      <c r="AE210" s="326"/>
      <c r="AF210" s="326"/>
      <c r="AG210" s="326"/>
      <c r="AH210" s="326"/>
      <c r="AI210" s="326"/>
      <c r="AJ210" s="326"/>
      <c r="AK210" s="326"/>
      <c r="AL210" s="326"/>
      <c r="AM210" s="326"/>
      <c r="AN210" s="326"/>
      <c r="AO210" s="326"/>
      <c r="AP210" s="326"/>
      <c r="AQ210" s="326">
        <v>120</v>
      </c>
      <c r="AR210" s="326"/>
      <c r="AS210" s="326">
        <v>120</v>
      </c>
      <c r="AT210" s="327" t="s">
        <v>329</v>
      </c>
      <c r="AU210" s="458" t="s">
        <v>621</v>
      </c>
      <c r="AV210" s="541"/>
      <c r="AW210" s="456"/>
      <c r="AX210" s="456"/>
      <c r="AY210" s="458" t="s">
        <v>294</v>
      </c>
      <c r="AZ210" s="458" t="s">
        <v>36</v>
      </c>
      <c r="BA210" s="353" t="s">
        <v>218</v>
      </c>
      <c r="BB210" s="327" t="s">
        <v>329</v>
      </c>
      <c r="BH210" s="315" t="s">
        <v>294</v>
      </c>
      <c r="BI210" s="361" t="s">
        <v>1281</v>
      </c>
      <c r="BJ210" s="304" t="s">
        <v>1290</v>
      </c>
    </row>
    <row r="211" spans="1:62" ht="31.2">
      <c r="A211" s="310" t="s">
        <v>1225</v>
      </c>
      <c r="B211" s="458">
        <v>179</v>
      </c>
      <c r="C211" s="455" t="s">
        <v>328</v>
      </c>
      <c r="D211" s="458" t="s">
        <v>8</v>
      </c>
      <c r="E211" s="458" t="s">
        <v>423</v>
      </c>
      <c r="F211" s="313">
        <v>0</v>
      </c>
      <c r="G211" s="324">
        <v>11</v>
      </c>
      <c r="H211" s="324"/>
      <c r="I211" s="324">
        <v>11</v>
      </c>
      <c r="J211" s="324">
        <v>1</v>
      </c>
      <c r="K211" s="324">
        <v>0</v>
      </c>
      <c r="L211" s="324">
        <v>10</v>
      </c>
      <c r="M211" s="327" t="s">
        <v>498</v>
      </c>
      <c r="N211" s="326"/>
      <c r="O211" s="326"/>
      <c r="P211" s="326"/>
      <c r="Q211" s="326"/>
      <c r="R211" s="326"/>
      <c r="S211" s="326"/>
      <c r="T211" s="326"/>
      <c r="U211" s="326">
        <v>1</v>
      </c>
      <c r="V211" s="326"/>
      <c r="W211" s="326"/>
      <c r="X211" s="326"/>
      <c r="Y211" s="326"/>
      <c r="Z211" s="326"/>
      <c r="AA211" s="326"/>
      <c r="AB211" s="326"/>
      <c r="AC211" s="326"/>
      <c r="AD211" s="326"/>
      <c r="AE211" s="326"/>
      <c r="AF211" s="326"/>
      <c r="AG211" s="326"/>
      <c r="AH211" s="326"/>
      <c r="AI211" s="326"/>
      <c r="AJ211" s="326"/>
      <c r="AK211" s="326"/>
      <c r="AL211" s="326"/>
      <c r="AM211" s="326"/>
      <c r="AN211" s="326"/>
      <c r="AO211" s="326"/>
      <c r="AP211" s="326"/>
      <c r="AQ211" s="326">
        <v>10</v>
      </c>
      <c r="AR211" s="326"/>
      <c r="AS211" s="326">
        <v>10</v>
      </c>
      <c r="AT211" s="327" t="s">
        <v>220</v>
      </c>
      <c r="AU211" s="458" t="s">
        <v>621</v>
      </c>
      <c r="AV211" s="541"/>
      <c r="AW211" s="456"/>
      <c r="AX211" s="456"/>
      <c r="AY211" s="458" t="s">
        <v>294</v>
      </c>
      <c r="AZ211" s="458" t="s">
        <v>36</v>
      </c>
      <c r="BA211" s="353" t="s">
        <v>218</v>
      </c>
      <c r="BB211" s="327" t="s">
        <v>220</v>
      </c>
      <c r="BH211" s="315" t="s">
        <v>294</v>
      </c>
      <c r="BI211" s="361" t="s">
        <v>1281</v>
      </c>
      <c r="BJ211" s="304" t="s">
        <v>1290</v>
      </c>
    </row>
    <row r="212" spans="1:62" ht="31.2">
      <c r="A212" s="310" t="s">
        <v>1226</v>
      </c>
      <c r="B212" s="458">
        <v>180</v>
      </c>
      <c r="C212" s="455" t="s">
        <v>328</v>
      </c>
      <c r="D212" s="458" t="s">
        <v>8</v>
      </c>
      <c r="E212" s="458" t="s">
        <v>423</v>
      </c>
      <c r="F212" s="313">
        <v>0</v>
      </c>
      <c r="G212" s="324">
        <v>22</v>
      </c>
      <c r="H212" s="324"/>
      <c r="I212" s="324">
        <v>22</v>
      </c>
      <c r="J212" s="324">
        <v>2</v>
      </c>
      <c r="K212" s="324">
        <v>0</v>
      </c>
      <c r="L212" s="324">
        <v>20</v>
      </c>
      <c r="M212" s="327" t="s">
        <v>499</v>
      </c>
      <c r="N212" s="326"/>
      <c r="O212" s="326"/>
      <c r="P212" s="326"/>
      <c r="Q212" s="326"/>
      <c r="R212" s="326"/>
      <c r="S212" s="326"/>
      <c r="T212" s="326"/>
      <c r="U212" s="326">
        <v>2</v>
      </c>
      <c r="V212" s="326"/>
      <c r="W212" s="326"/>
      <c r="X212" s="326"/>
      <c r="Y212" s="326"/>
      <c r="Z212" s="326"/>
      <c r="AA212" s="326"/>
      <c r="AB212" s="326"/>
      <c r="AC212" s="326"/>
      <c r="AD212" s="326"/>
      <c r="AE212" s="326"/>
      <c r="AF212" s="326"/>
      <c r="AG212" s="326"/>
      <c r="AH212" s="326"/>
      <c r="AI212" s="326"/>
      <c r="AJ212" s="326"/>
      <c r="AK212" s="326"/>
      <c r="AL212" s="326"/>
      <c r="AM212" s="326"/>
      <c r="AN212" s="326"/>
      <c r="AO212" s="326"/>
      <c r="AP212" s="326"/>
      <c r="AQ212" s="326">
        <v>20</v>
      </c>
      <c r="AR212" s="326"/>
      <c r="AS212" s="326">
        <v>20</v>
      </c>
      <c r="AT212" s="327" t="s">
        <v>289</v>
      </c>
      <c r="AU212" s="458" t="s">
        <v>621</v>
      </c>
      <c r="AV212" s="541"/>
      <c r="AW212" s="456"/>
      <c r="AX212" s="456"/>
      <c r="AY212" s="458" t="s">
        <v>294</v>
      </c>
      <c r="AZ212" s="458" t="s">
        <v>36</v>
      </c>
      <c r="BA212" s="353" t="s">
        <v>218</v>
      </c>
      <c r="BB212" s="327" t="s">
        <v>289</v>
      </c>
      <c r="BH212" s="315" t="s">
        <v>294</v>
      </c>
      <c r="BI212" s="361" t="s">
        <v>1281</v>
      </c>
      <c r="BJ212" s="304" t="s">
        <v>1290</v>
      </c>
    </row>
    <row r="213" spans="1:62" ht="31.2">
      <c r="A213" s="310" t="s">
        <v>1227</v>
      </c>
      <c r="B213" s="458">
        <v>181</v>
      </c>
      <c r="C213" s="455" t="s">
        <v>328</v>
      </c>
      <c r="D213" s="458" t="s">
        <v>8</v>
      </c>
      <c r="E213" s="458" t="s">
        <v>423</v>
      </c>
      <c r="F213" s="313">
        <v>0</v>
      </c>
      <c r="G213" s="324">
        <v>6</v>
      </c>
      <c r="H213" s="324"/>
      <c r="I213" s="324">
        <v>6</v>
      </c>
      <c r="J213" s="324">
        <v>0</v>
      </c>
      <c r="K213" s="324">
        <v>0</v>
      </c>
      <c r="L213" s="324">
        <v>6</v>
      </c>
      <c r="M213" s="327" t="s">
        <v>500</v>
      </c>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v>6</v>
      </c>
      <c r="AR213" s="326"/>
      <c r="AS213" s="326">
        <v>6</v>
      </c>
      <c r="AT213" s="327" t="s">
        <v>247</v>
      </c>
      <c r="AU213" s="458" t="s">
        <v>621</v>
      </c>
      <c r="AV213" s="541" t="s">
        <v>1321</v>
      </c>
      <c r="AW213" s="456"/>
      <c r="AX213" s="456"/>
      <c r="AY213" s="458" t="s">
        <v>294</v>
      </c>
      <c r="AZ213" s="458" t="s">
        <v>36</v>
      </c>
      <c r="BA213" s="353" t="s">
        <v>218</v>
      </c>
      <c r="BB213" s="327" t="s">
        <v>247</v>
      </c>
      <c r="BD213" s="304" t="s">
        <v>406</v>
      </c>
      <c r="BH213" s="315" t="s">
        <v>294</v>
      </c>
      <c r="BI213" s="361" t="s">
        <v>1281</v>
      </c>
      <c r="BJ213" s="304" t="s">
        <v>1290</v>
      </c>
    </row>
    <row r="214" spans="1:62" ht="31.2">
      <c r="A214" s="310" t="s">
        <v>1228</v>
      </c>
      <c r="B214" s="458">
        <v>182</v>
      </c>
      <c r="C214" s="455" t="s">
        <v>328</v>
      </c>
      <c r="D214" s="458" t="s">
        <v>8</v>
      </c>
      <c r="E214" s="458" t="s">
        <v>423</v>
      </c>
      <c r="F214" s="313">
        <v>0</v>
      </c>
      <c r="G214" s="324">
        <v>65</v>
      </c>
      <c r="H214" s="324"/>
      <c r="I214" s="324">
        <v>65</v>
      </c>
      <c r="J214" s="324">
        <v>0</v>
      </c>
      <c r="K214" s="324">
        <v>0</v>
      </c>
      <c r="L214" s="324">
        <v>65</v>
      </c>
      <c r="M214" s="327" t="s">
        <v>501</v>
      </c>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v>65</v>
      </c>
      <c r="AR214" s="326"/>
      <c r="AS214" s="326">
        <v>65</v>
      </c>
      <c r="AT214" s="327" t="s">
        <v>236</v>
      </c>
      <c r="AU214" s="458" t="s">
        <v>621</v>
      </c>
      <c r="AV214" s="541"/>
      <c r="AW214" s="456"/>
      <c r="AX214" s="456"/>
      <c r="AY214" s="458" t="s">
        <v>294</v>
      </c>
      <c r="AZ214" s="458" t="s">
        <v>36</v>
      </c>
      <c r="BA214" s="353" t="s">
        <v>218</v>
      </c>
      <c r="BB214" s="327" t="s">
        <v>236</v>
      </c>
      <c r="BD214" s="304" t="s">
        <v>407</v>
      </c>
      <c r="BH214" s="315" t="s">
        <v>294</v>
      </c>
      <c r="BI214" s="361" t="s">
        <v>1281</v>
      </c>
      <c r="BJ214" s="304" t="s">
        <v>1290</v>
      </c>
    </row>
    <row r="215" spans="1:62" ht="31.2">
      <c r="A215" s="310" t="s">
        <v>1229</v>
      </c>
      <c r="B215" s="458">
        <v>183</v>
      </c>
      <c r="C215" s="455" t="s">
        <v>328</v>
      </c>
      <c r="D215" s="458" t="s">
        <v>8</v>
      </c>
      <c r="E215" s="458" t="s">
        <v>423</v>
      </c>
      <c r="F215" s="313">
        <v>0</v>
      </c>
      <c r="G215" s="324">
        <v>85</v>
      </c>
      <c r="H215" s="324"/>
      <c r="I215" s="324">
        <v>85</v>
      </c>
      <c r="J215" s="324">
        <v>5</v>
      </c>
      <c r="K215" s="324">
        <v>0</v>
      </c>
      <c r="L215" s="324">
        <v>80</v>
      </c>
      <c r="M215" s="327" t="s">
        <v>502</v>
      </c>
      <c r="N215" s="326"/>
      <c r="O215" s="326"/>
      <c r="P215" s="326"/>
      <c r="Q215" s="326"/>
      <c r="R215" s="326"/>
      <c r="S215" s="326"/>
      <c r="T215" s="326"/>
      <c r="U215" s="326">
        <v>5</v>
      </c>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6">
        <v>80</v>
      </c>
      <c r="AR215" s="326"/>
      <c r="AS215" s="326">
        <v>80</v>
      </c>
      <c r="AT215" s="327" t="s">
        <v>77</v>
      </c>
      <c r="AU215" s="458" t="s">
        <v>621</v>
      </c>
      <c r="AV215" s="541"/>
      <c r="AW215" s="456"/>
      <c r="AX215" s="456"/>
      <c r="AY215" s="458" t="s">
        <v>294</v>
      </c>
      <c r="AZ215" s="458" t="s">
        <v>36</v>
      </c>
      <c r="BA215" s="353" t="s">
        <v>218</v>
      </c>
      <c r="BB215" s="327" t="s">
        <v>77</v>
      </c>
      <c r="BH215" s="315" t="s">
        <v>294</v>
      </c>
      <c r="BI215" s="361" t="s">
        <v>1281</v>
      </c>
      <c r="BJ215" s="304" t="s">
        <v>1290</v>
      </c>
    </row>
    <row r="216" spans="1:62" ht="31.2">
      <c r="A216" s="310" t="s">
        <v>1230</v>
      </c>
      <c r="B216" s="458">
        <v>184</v>
      </c>
      <c r="C216" s="455" t="s">
        <v>328</v>
      </c>
      <c r="D216" s="458" t="s">
        <v>8</v>
      </c>
      <c r="E216" s="458" t="s">
        <v>423</v>
      </c>
      <c r="F216" s="313">
        <v>0</v>
      </c>
      <c r="G216" s="324">
        <v>115</v>
      </c>
      <c r="H216" s="324"/>
      <c r="I216" s="324">
        <v>115</v>
      </c>
      <c r="J216" s="324">
        <v>5</v>
      </c>
      <c r="K216" s="324">
        <v>0</v>
      </c>
      <c r="L216" s="324">
        <v>110</v>
      </c>
      <c r="M216" s="327" t="s">
        <v>503</v>
      </c>
      <c r="N216" s="326"/>
      <c r="O216" s="326"/>
      <c r="P216" s="326"/>
      <c r="Q216" s="326"/>
      <c r="R216" s="326"/>
      <c r="S216" s="326"/>
      <c r="T216" s="326"/>
      <c r="U216" s="326">
        <v>5</v>
      </c>
      <c r="V216" s="326"/>
      <c r="W216" s="326"/>
      <c r="X216" s="326"/>
      <c r="Y216" s="326"/>
      <c r="Z216" s="326"/>
      <c r="AA216" s="326"/>
      <c r="AB216" s="326"/>
      <c r="AC216" s="326"/>
      <c r="AD216" s="326"/>
      <c r="AE216" s="326"/>
      <c r="AF216" s="326"/>
      <c r="AG216" s="326"/>
      <c r="AH216" s="326"/>
      <c r="AI216" s="326"/>
      <c r="AJ216" s="326"/>
      <c r="AK216" s="326"/>
      <c r="AL216" s="326"/>
      <c r="AM216" s="326"/>
      <c r="AN216" s="326"/>
      <c r="AO216" s="326"/>
      <c r="AP216" s="326"/>
      <c r="AQ216" s="326">
        <v>110</v>
      </c>
      <c r="AR216" s="326"/>
      <c r="AS216" s="326">
        <v>110</v>
      </c>
      <c r="AT216" s="327" t="s">
        <v>232</v>
      </c>
      <c r="AU216" s="458" t="s">
        <v>621</v>
      </c>
      <c r="AV216" s="541"/>
      <c r="AW216" s="456"/>
      <c r="AX216" s="456"/>
      <c r="AY216" s="458" t="s">
        <v>294</v>
      </c>
      <c r="AZ216" s="458" t="s">
        <v>36</v>
      </c>
      <c r="BA216" s="353" t="s">
        <v>218</v>
      </c>
      <c r="BB216" s="327" t="s">
        <v>232</v>
      </c>
      <c r="BH216" s="315" t="s">
        <v>294</v>
      </c>
      <c r="BI216" s="361" t="s">
        <v>1281</v>
      </c>
      <c r="BJ216" s="304" t="s">
        <v>1290</v>
      </c>
    </row>
    <row r="217" spans="1:62" ht="31.2">
      <c r="A217" s="310" t="s">
        <v>1231</v>
      </c>
      <c r="B217" s="458">
        <v>185</v>
      </c>
      <c r="C217" s="455" t="s">
        <v>328</v>
      </c>
      <c r="D217" s="458" t="s">
        <v>8</v>
      </c>
      <c r="E217" s="458" t="s">
        <v>423</v>
      </c>
      <c r="F217" s="313">
        <v>0</v>
      </c>
      <c r="G217" s="324">
        <v>22</v>
      </c>
      <c r="H217" s="324"/>
      <c r="I217" s="324">
        <v>22</v>
      </c>
      <c r="J217" s="324">
        <v>2</v>
      </c>
      <c r="K217" s="324">
        <v>0</v>
      </c>
      <c r="L217" s="324">
        <v>20</v>
      </c>
      <c r="M217" s="327" t="s">
        <v>499</v>
      </c>
      <c r="N217" s="326"/>
      <c r="O217" s="326"/>
      <c r="P217" s="326"/>
      <c r="Q217" s="326"/>
      <c r="R217" s="326"/>
      <c r="S217" s="326"/>
      <c r="T217" s="326"/>
      <c r="U217" s="326">
        <v>2</v>
      </c>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6"/>
      <c r="AQ217" s="326">
        <v>20</v>
      </c>
      <c r="AR217" s="326"/>
      <c r="AS217" s="326">
        <v>20</v>
      </c>
      <c r="AT217" s="327" t="s">
        <v>243</v>
      </c>
      <c r="AU217" s="458" t="s">
        <v>621</v>
      </c>
      <c r="AV217" s="541"/>
      <c r="AW217" s="456"/>
      <c r="AX217" s="456"/>
      <c r="AY217" s="458" t="s">
        <v>294</v>
      </c>
      <c r="AZ217" s="458" t="s">
        <v>36</v>
      </c>
      <c r="BA217" s="353" t="s">
        <v>218</v>
      </c>
      <c r="BB217" s="327" t="s">
        <v>243</v>
      </c>
      <c r="BH217" s="315" t="s">
        <v>294</v>
      </c>
      <c r="BI217" s="361" t="s">
        <v>1281</v>
      </c>
      <c r="BJ217" s="304" t="s">
        <v>1290</v>
      </c>
    </row>
    <row r="218" spans="1:62" ht="31.2">
      <c r="A218" s="310" t="s">
        <v>1232</v>
      </c>
      <c r="B218" s="458">
        <v>186</v>
      </c>
      <c r="C218" s="455" t="s">
        <v>328</v>
      </c>
      <c r="D218" s="458" t="s">
        <v>8</v>
      </c>
      <c r="E218" s="458" t="s">
        <v>423</v>
      </c>
      <c r="F218" s="313">
        <v>0</v>
      </c>
      <c r="G218" s="324">
        <v>33</v>
      </c>
      <c r="H218" s="324"/>
      <c r="I218" s="324">
        <v>33</v>
      </c>
      <c r="J218" s="324">
        <v>3</v>
      </c>
      <c r="K218" s="324">
        <v>0</v>
      </c>
      <c r="L218" s="324">
        <v>30</v>
      </c>
      <c r="M218" s="327" t="s">
        <v>504</v>
      </c>
      <c r="N218" s="326"/>
      <c r="O218" s="326"/>
      <c r="P218" s="326"/>
      <c r="Q218" s="326"/>
      <c r="R218" s="326"/>
      <c r="S218" s="326"/>
      <c r="T218" s="326"/>
      <c r="U218" s="326">
        <v>3</v>
      </c>
      <c r="V218" s="326"/>
      <c r="W218" s="326"/>
      <c r="X218" s="326"/>
      <c r="Y218" s="326"/>
      <c r="Z218" s="326"/>
      <c r="AA218" s="326"/>
      <c r="AB218" s="326"/>
      <c r="AC218" s="326"/>
      <c r="AD218" s="326"/>
      <c r="AE218" s="326"/>
      <c r="AF218" s="326"/>
      <c r="AG218" s="326"/>
      <c r="AH218" s="326"/>
      <c r="AI218" s="326"/>
      <c r="AJ218" s="326"/>
      <c r="AK218" s="326"/>
      <c r="AL218" s="326"/>
      <c r="AM218" s="326"/>
      <c r="AN218" s="326"/>
      <c r="AO218" s="326"/>
      <c r="AP218" s="326"/>
      <c r="AQ218" s="326">
        <v>30</v>
      </c>
      <c r="AR218" s="326"/>
      <c r="AS218" s="326">
        <v>30</v>
      </c>
      <c r="AT218" s="327" t="s">
        <v>234</v>
      </c>
      <c r="AU218" s="458" t="s">
        <v>621</v>
      </c>
      <c r="AV218" s="541"/>
      <c r="AW218" s="456"/>
      <c r="AX218" s="456"/>
      <c r="AY218" s="458" t="s">
        <v>294</v>
      </c>
      <c r="AZ218" s="458" t="s">
        <v>36</v>
      </c>
      <c r="BA218" s="353" t="s">
        <v>218</v>
      </c>
      <c r="BB218" s="327" t="s">
        <v>234</v>
      </c>
      <c r="BH218" s="315" t="s">
        <v>294</v>
      </c>
      <c r="BI218" s="361" t="s">
        <v>1281</v>
      </c>
      <c r="BJ218" s="304" t="s">
        <v>1290</v>
      </c>
    </row>
    <row r="219" spans="1:62" ht="124.8" customHeight="1">
      <c r="A219" s="310" t="s">
        <v>1345</v>
      </c>
      <c r="B219" s="458">
        <v>187</v>
      </c>
      <c r="C219" s="455" t="s">
        <v>330</v>
      </c>
      <c r="D219" s="458" t="s">
        <v>8</v>
      </c>
      <c r="E219" s="458"/>
      <c r="F219" s="313"/>
      <c r="G219" s="324">
        <v>314.73</v>
      </c>
      <c r="H219" s="324">
        <v>169.1</v>
      </c>
      <c r="I219" s="324">
        <f>G219-H219</f>
        <v>145.63000000000002</v>
      </c>
      <c r="J219" s="324">
        <v>14.45</v>
      </c>
      <c r="K219" s="324">
        <v>18.04</v>
      </c>
      <c r="L219" s="324">
        <f>I219-J219-K219</f>
        <v>113.14000000000004</v>
      </c>
      <c r="M219" s="327" t="s">
        <v>1279</v>
      </c>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7" t="s">
        <v>331</v>
      </c>
      <c r="AU219" s="458" t="s">
        <v>1644</v>
      </c>
      <c r="AV219" s="456" t="s">
        <v>1327</v>
      </c>
      <c r="AW219" s="456"/>
      <c r="AX219" s="456"/>
      <c r="AY219" s="458"/>
      <c r="AZ219" s="458" t="s">
        <v>36</v>
      </c>
      <c r="BA219" s="353"/>
      <c r="BB219" s="363"/>
      <c r="BH219" s="315"/>
      <c r="BI219" s="361"/>
    </row>
    <row r="220" spans="1:62" ht="15.6">
      <c r="A220" s="310"/>
      <c r="B220" s="457" t="s">
        <v>198</v>
      </c>
      <c r="C220" s="314" t="s">
        <v>53</v>
      </c>
      <c r="D220" s="327"/>
      <c r="E220" s="327"/>
      <c r="F220" s="313">
        <v>0</v>
      </c>
      <c r="G220" s="316">
        <f>SUM(G221:G223)</f>
        <v>2490.34</v>
      </c>
      <c r="H220" s="316">
        <f t="shared" ref="H220:L220" si="24">SUM(H221:H223)</f>
        <v>1042.82</v>
      </c>
      <c r="I220" s="316">
        <f t="shared" si="24"/>
        <v>1447.52</v>
      </c>
      <c r="J220" s="316">
        <f t="shared" si="24"/>
        <v>768.91</v>
      </c>
      <c r="K220" s="316">
        <f t="shared" si="24"/>
        <v>0</v>
      </c>
      <c r="L220" s="316">
        <f t="shared" si="24"/>
        <v>678.61</v>
      </c>
      <c r="M220" s="316"/>
      <c r="N220" s="316">
        <v>0</v>
      </c>
      <c r="O220" s="316">
        <v>0</v>
      </c>
      <c r="P220" s="316">
        <v>0</v>
      </c>
      <c r="Q220" s="316">
        <v>1.51</v>
      </c>
      <c r="R220" s="316">
        <v>0</v>
      </c>
      <c r="S220" s="316">
        <v>0</v>
      </c>
      <c r="T220" s="316">
        <v>290.60000000000002</v>
      </c>
      <c r="U220" s="316">
        <v>0</v>
      </c>
      <c r="V220" s="316">
        <v>289.49</v>
      </c>
      <c r="W220" s="316">
        <v>0</v>
      </c>
      <c r="X220" s="316">
        <v>0</v>
      </c>
      <c r="Y220" s="316">
        <v>0</v>
      </c>
      <c r="Z220" s="316">
        <v>0</v>
      </c>
      <c r="AA220" s="316">
        <v>0</v>
      </c>
      <c r="AB220" s="316">
        <v>0</v>
      </c>
      <c r="AC220" s="316">
        <v>0</v>
      </c>
      <c r="AD220" s="316">
        <v>0</v>
      </c>
      <c r="AE220" s="316">
        <v>0</v>
      </c>
      <c r="AF220" s="316">
        <v>0</v>
      </c>
      <c r="AG220" s="316">
        <v>0</v>
      </c>
      <c r="AH220" s="316">
        <v>0</v>
      </c>
      <c r="AI220" s="316">
        <v>0</v>
      </c>
      <c r="AJ220" s="316">
        <v>0</v>
      </c>
      <c r="AK220" s="316">
        <v>0</v>
      </c>
      <c r="AL220" s="316">
        <v>0</v>
      </c>
      <c r="AM220" s="316">
        <v>0</v>
      </c>
      <c r="AN220" s="316"/>
      <c r="AO220" s="316">
        <v>0</v>
      </c>
      <c r="AP220" s="316">
        <v>0</v>
      </c>
      <c r="AQ220" s="316">
        <v>1130.31</v>
      </c>
      <c r="AR220" s="316">
        <v>0</v>
      </c>
      <c r="AS220" s="316">
        <v>1130.31</v>
      </c>
      <c r="AT220" s="327"/>
      <c r="AU220" s="458"/>
      <c r="AV220" s="456"/>
      <c r="AW220" s="456"/>
      <c r="AX220" s="456"/>
      <c r="AY220" s="327"/>
      <c r="AZ220" s="322"/>
      <c r="BA220" s="308"/>
      <c r="BH220" s="315"/>
      <c r="BI220" s="361"/>
    </row>
    <row r="221" spans="1:62" ht="46.8">
      <c r="A221" s="302" t="s">
        <v>1338</v>
      </c>
      <c r="B221" s="458">
        <v>188</v>
      </c>
      <c r="C221" s="455" t="s">
        <v>56</v>
      </c>
      <c r="D221" s="458" t="s">
        <v>10</v>
      </c>
      <c r="E221" s="458" t="s">
        <v>423</v>
      </c>
      <c r="F221" s="313">
        <v>0</v>
      </c>
      <c r="G221" s="324">
        <v>1546.7</v>
      </c>
      <c r="H221" s="324">
        <v>950.86</v>
      </c>
      <c r="I221" s="324">
        <v>595.84</v>
      </c>
      <c r="J221" s="324">
        <v>292.11</v>
      </c>
      <c r="K221" s="324">
        <v>0</v>
      </c>
      <c r="L221" s="324">
        <v>303.73</v>
      </c>
      <c r="M221" s="5" t="s">
        <v>1257</v>
      </c>
      <c r="N221" s="326"/>
      <c r="O221" s="326"/>
      <c r="P221" s="326"/>
      <c r="Q221" s="326">
        <v>1.51</v>
      </c>
      <c r="R221" s="326"/>
      <c r="S221" s="326"/>
      <c r="T221" s="326">
        <v>290.60000000000002</v>
      </c>
      <c r="U221" s="326"/>
      <c r="V221" s="326"/>
      <c r="W221" s="326"/>
      <c r="X221" s="326"/>
      <c r="Y221" s="326"/>
      <c r="Z221" s="326"/>
      <c r="AA221" s="326"/>
      <c r="AB221" s="326"/>
      <c r="AC221" s="326"/>
      <c r="AD221" s="326"/>
      <c r="AE221" s="326"/>
      <c r="AF221" s="326"/>
      <c r="AG221" s="326"/>
      <c r="AH221" s="326"/>
      <c r="AI221" s="326"/>
      <c r="AJ221" s="326"/>
      <c r="AK221" s="326"/>
      <c r="AL221" s="326"/>
      <c r="AM221" s="326"/>
      <c r="AN221" s="326"/>
      <c r="AO221" s="326"/>
      <c r="AP221" s="326"/>
      <c r="AQ221" s="326">
        <v>303.73</v>
      </c>
      <c r="AR221" s="326"/>
      <c r="AS221" s="326">
        <v>303.73</v>
      </c>
      <c r="AT221" s="327" t="s">
        <v>1255</v>
      </c>
      <c r="AU221" s="458" t="s">
        <v>1256</v>
      </c>
      <c r="AV221" s="455" t="s">
        <v>1316</v>
      </c>
      <c r="AW221" s="455"/>
      <c r="AX221" s="455"/>
      <c r="AY221" s="458" t="s">
        <v>294</v>
      </c>
      <c r="AZ221" s="458" t="s">
        <v>1254</v>
      </c>
      <c r="BA221" s="353" t="s">
        <v>218</v>
      </c>
      <c r="BH221" s="315" t="s">
        <v>343</v>
      </c>
      <c r="BI221" s="456"/>
    </row>
    <row r="222" spans="1:62" s="333" customFormat="1" ht="78">
      <c r="A222" s="302" t="s">
        <v>1233</v>
      </c>
      <c r="B222" s="458">
        <v>189</v>
      </c>
      <c r="C222" s="456" t="s">
        <v>761</v>
      </c>
      <c r="D222" s="458" t="s">
        <v>10</v>
      </c>
      <c r="E222" s="457"/>
      <c r="F222" s="313"/>
      <c r="G222" s="16">
        <v>622.56999999999994</v>
      </c>
      <c r="H222" s="316"/>
      <c r="I222" s="16">
        <v>622.56999999999994</v>
      </c>
      <c r="J222" s="16">
        <v>476.79999999999995</v>
      </c>
      <c r="K222" s="387"/>
      <c r="L222" s="387">
        <v>145.77000000000001</v>
      </c>
      <c r="M222" s="327" t="s">
        <v>763</v>
      </c>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458" t="s">
        <v>762</v>
      </c>
      <c r="AU222" s="458" t="s">
        <v>768</v>
      </c>
      <c r="AV222" s="456" t="s">
        <v>1317</v>
      </c>
      <c r="AW222" s="312"/>
      <c r="AX222" s="312"/>
      <c r="AY222" s="313"/>
      <c r="AZ222" s="458" t="s">
        <v>815</v>
      </c>
      <c r="BA222" s="331"/>
      <c r="BH222" s="458" t="s">
        <v>294</v>
      </c>
      <c r="BI222" s="388"/>
    </row>
    <row r="223" spans="1:62" s="333" customFormat="1" ht="127.2" customHeight="1">
      <c r="A223" s="302" t="s">
        <v>1337</v>
      </c>
      <c r="B223" s="458">
        <v>190</v>
      </c>
      <c r="C223" s="455" t="s">
        <v>55</v>
      </c>
      <c r="D223" s="458" t="s">
        <v>10</v>
      </c>
      <c r="E223" s="457"/>
      <c r="F223" s="313"/>
      <c r="G223" s="324">
        <v>321.07</v>
      </c>
      <c r="H223" s="324">
        <v>91.96</v>
      </c>
      <c r="I223" s="324">
        <f>G223-H223</f>
        <v>229.11</v>
      </c>
      <c r="J223" s="16"/>
      <c r="K223" s="387"/>
      <c r="L223" s="16">
        <v>229.11</v>
      </c>
      <c r="M223" s="5" t="s">
        <v>1335</v>
      </c>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27" t="s">
        <v>285</v>
      </c>
      <c r="AU223" s="458" t="s">
        <v>1643</v>
      </c>
      <c r="AV223" s="456" t="s">
        <v>1326</v>
      </c>
      <c r="AW223" s="312"/>
      <c r="AX223" s="312"/>
      <c r="AY223" s="313"/>
      <c r="AZ223" s="458" t="s">
        <v>36</v>
      </c>
      <c r="BA223" s="331"/>
      <c r="BH223" s="458"/>
      <c r="BI223" s="361" t="s">
        <v>1280</v>
      </c>
    </row>
    <row r="224" spans="1:62" s="333" customFormat="1" ht="15.6">
      <c r="A224" s="321"/>
      <c r="B224" s="457" t="s">
        <v>332</v>
      </c>
      <c r="C224" s="314" t="s">
        <v>57</v>
      </c>
      <c r="D224" s="458"/>
      <c r="E224" s="458"/>
      <c r="F224" s="327"/>
      <c r="G224" s="316">
        <f>SUM(G225:G229)</f>
        <v>88.47</v>
      </c>
      <c r="H224" s="316">
        <f t="shared" ref="H224:L224" si="25">SUM(H225:H229)</f>
        <v>20.68</v>
      </c>
      <c r="I224" s="316">
        <f t="shared" si="25"/>
        <v>67.790000000000006</v>
      </c>
      <c r="J224" s="316">
        <f t="shared" si="25"/>
        <v>31.419999999999998</v>
      </c>
      <c r="K224" s="316">
        <f t="shared" si="25"/>
        <v>0</v>
      </c>
      <c r="L224" s="316">
        <f t="shared" si="25"/>
        <v>36.369999999999997</v>
      </c>
      <c r="M224" s="327"/>
      <c r="N224" s="316">
        <v>7.0000000000000007E-2</v>
      </c>
      <c r="O224" s="316">
        <v>0</v>
      </c>
      <c r="P224" s="316">
        <v>0</v>
      </c>
      <c r="Q224" s="316">
        <v>0</v>
      </c>
      <c r="R224" s="316">
        <v>0</v>
      </c>
      <c r="S224" s="316">
        <v>0</v>
      </c>
      <c r="T224" s="316">
        <v>0</v>
      </c>
      <c r="U224" s="316">
        <v>0</v>
      </c>
      <c r="V224" s="316">
        <v>0</v>
      </c>
      <c r="W224" s="316">
        <v>1.43E-2</v>
      </c>
      <c r="X224" s="316">
        <v>0</v>
      </c>
      <c r="Y224" s="316">
        <v>0</v>
      </c>
      <c r="Z224" s="316">
        <v>0</v>
      </c>
      <c r="AA224" s="316">
        <v>0</v>
      </c>
      <c r="AB224" s="316">
        <v>0</v>
      </c>
      <c r="AC224" s="316">
        <v>0</v>
      </c>
      <c r="AD224" s="316">
        <v>0</v>
      </c>
      <c r="AE224" s="316">
        <v>0</v>
      </c>
      <c r="AF224" s="316">
        <v>0</v>
      </c>
      <c r="AG224" s="316">
        <v>0</v>
      </c>
      <c r="AH224" s="316">
        <v>0</v>
      </c>
      <c r="AI224" s="316">
        <v>0</v>
      </c>
      <c r="AJ224" s="316">
        <v>0</v>
      </c>
      <c r="AK224" s="316">
        <v>0</v>
      </c>
      <c r="AL224" s="316">
        <v>0</v>
      </c>
      <c r="AM224" s="316">
        <v>0</v>
      </c>
      <c r="AN224" s="316">
        <v>0</v>
      </c>
      <c r="AO224" s="316">
        <v>0</v>
      </c>
      <c r="AP224" s="316">
        <v>0</v>
      </c>
      <c r="AQ224" s="316">
        <v>0</v>
      </c>
      <c r="AR224" s="316">
        <v>0</v>
      </c>
      <c r="AS224" s="316">
        <v>0</v>
      </c>
      <c r="AT224" s="327"/>
      <c r="AU224" s="458"/>
      <c r="AV224" s="354"/>
      <c r="AW224" s="312"/>
      <c r="AX224" s="5"/>
      <c r="AY224" s="327"/>
      <c r="AZ224" s="458"/>
      <c r="BA224" s="331"/>
      <c r="BF224" s="346"/>
      <c r="BH224" s="458"/>
      <c r="BI224" s="347"/>
    </row>
    <row r="225" spans="1:61" s="333" customFormat="1" ht="76.8" customHeight="1">
      <c r="A225" s="310" t="s">
        <v>1221</v>
      </c>
      <c r="B225" s="458">
        <v>191</v>
      </c>
      <c r="C225" s="381" t="s">
        <v>758</v>
      </c>
      <c r="D225" s="458" t="s">
        <v>12</v>
      </c>
      <c r="E225" s="458"/>
      <c r="F225" s="327"/>
      <c r="G225" s="324">
        <v>36.369999999999997</v>
      </c>
      <c r="H225" s="324"/>
      <c r="I225" s="324">
        <v>36.369999999999997</v>
      </c>
      <c r="J225" s="324"/>
      <c r="K225" s="324"/>
      <c r="L225" s="324">
        <v>36.369999999999997</v>
      </c>
      <c r="M225" s="327" t="s">
        <v>764</v>
      </c>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316"/>
      <c r="AT225" s="21" t="s">
        <v>77</v>
      </c>
      <c r="AU225" s="458" t="s">
        <v>766</v>
      </c>
      <c r="AV225" s="456" t="s">
        <v>1318</v>
      </c>
      <c r="AW225" s="312"/>
      <c r="AX225" s="5"/>
      <c r="AY225" s="327"/>
      <c r="AZ225" s="458" t="s">
        <v>815</v>
      </c>
      <c r="BA225" s="331"/>
      <c r="BF225" s="346"/>
      <c r="BH225" s="458" t="s">
        <v>294</v>
      </c>
      <c r="BI225" s="347"/>
    </row>
    <row r="226" spans="1:61" s="333" customFormat="1" ht="57.6" customHeight="1">
      <c r="A226" s="310" t="s">
        <v>1222</v>
      </c>
      <c r="B226" s="458">
        <v>192</v>
      </c>
      <c r="C226" s="456" t="s">
        <v>726</v>
      </c>
      <c r="D226" s="458" t="s">
        <v>12</v>
      </c>
      <c r="E226" s="458"/>
      <c r="F226" s="327"/>
      <c r="G226" s="324">
        <v>30</v>
      </c>
      <c r="H226" s="324"/>
      <c r="I226" s="324">
        <v>30</v>
      </c>
      <c r="J226" s="324">
        <v>30</v>
      </c>
      <c r="K226" s="316"/>
      <c r="L226" s="316"/>
      <c r="M226" s="327" t="s">
        <v>759</v>
      </c>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27" t="s">
        <v>717</v>
      </c>
      <c r="AU226" s="458" t="s">
        <v>748</v>
      </c>
      <c r="AV226" s="456" t="s">
        <v>1274</v>
      </c>
      <c r="AW226" s="312"/>
      <c r="AX226" s="5"/>
      <c r="AY226" s="327"/>
      <c r="AZ226" s="458" t="s">
        <v>815</v>
      </c>
      <c r="BA226" s="331"/>
      <c r="BF226" s="346"/>
      <c r="BH226" s="458" t="s">
        <v>294</v>
      </c>
      <c r="BI226" s="347"/>
    </row>
    <row r="227" spans="1:61" s="333" customFormat="1" ht="31.2">
      <c r="A227" s="310" t="s">
        <v>1339</v>
      </c>
      <c r="B227" s="458">
        <v>193</v>
      </c>
      <c r="C227" s="456" t="s">
        <v>1266</v>
      </c>
      <c r="D227" s="458" t="s">
        <v>12</v>
      </c>
      <c r="E227" s="458"/>
      <c r="F227" s="327"/>
      <c r="G227" s="324">
        <v>3.89</v>
      </c>
      <c r="H227" s="324">
        <v>3.49</v>
      </c>
      <c r="I227" s="324">
        <v>0.4</v>
      </c>
      <c r="J227" s="324">
        <v>0.4</v>
      </c>
      <c r="K227" s="316"/>
      <c r="L227" s="316"/>
      <c r="M227" s="327" t="s">
        <v>7</v>
      </c>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316"/>
      <c r="AT227" s="327" t="s">
        <v>232</v>
      </c>
      <c r="AU227" s="458" t="s">
        <v>1641</v>
      </c>
      <c r="AV227" s="456" t="s">
        <v>1319</v>
      </c>
      <c r="AW227" s="312"/>
      <c r="AX227" s="5"/>
      <c r="AY227" s="327"/>
      <c r="AZ227" s="458" t="s">
        <v>1270</v>
      </c>
      <c r="BA227" s="331"/>
      <c r="BF227" s="346"/>
      <c r="BH227" s="458"/>
      <c r="BI227" s="347" t="s">
        <v>1271</v>
      </c>
    </row>
    <row r="228" spans="1:61" s="333" customFormat="1" ht="31.2">
      <c r="A228" s="310" t="s">
        <v>1340</v>
      </c>
      <c r="B228" s="458">
        <v>194</v>
      </c>
      <c r="C228" s="456" t="s">
        <v>1267</v>
      </c>
      <c r="D228" s="458" t="s">
        <v>12</v>
      </c>
      <c r="E228" s="458"/>
      <c r="F228" s="327"/>
      <c r="G228" s="324">
        <v>9.92</v>
      </c>
      <c r="H228" s="324">
        <v>9.8800000000000008</v>
      </c>
      <c r="I228" s="324">
        <f>G228-H228</f>
        <v>3.9999999999999147E-2</v>
      </c>
      <c r="J228" s="324">
        <v>0.04</v>
      </c>
      <c r="K228" s="316"/>
      <c r="L228" s="316"/>
      <c r="M228" s="327" t="s">
        <v>7</v>
      </c>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27" t="s">
        <v>234</v>
      </c>
      <c r="AU228" s="458" t="s">
        <v>1642</v>
      </c>
      <c r="AV228" s="456" t="s">
        <v>1319</v>
      </c>
      <c r="AW228" s="312"/>
      <c r="AX228" s="5"/>
      <c r="AY228" s="327"/>
      <c r="AZ228" s="458" t="s">
        <v>1270</v>
      </c>
      <c r="BA228" s="331"/>
      <c r="BF228" s="346"/>
      <c r="BH228" s="458"/>
      <c r="BI228" s="347" t="s">
        <v>1271</v>
      </c>
    </row>
    <row r="229" spans="1:61" s="333" customFormat="1" ht="31.2">
      <c r="A229" s="310" t="s">
        <v>1341</v>
      </c>
      <c r="B229" s="458">
        <v>195</v>
      </c>
      <c r="C229" s="456" t="s">
        <v>1268</v>
      </c>
      <c r="D229" s="458" t="s">
        <v>12</v>
      </c>
      <c r="E229" s="458"/>
      <c r="F229" s="327"/>
      <c r="G229" s="324">
        <v>8.2899999999999991</v>
      </c>
      <c r="H229" s="324">
        <v>7.31</v>
      </c>
      <c r="I229" s="324">
        <f>G229-H229</f>
        <v>0.97999999999999954</v>
      </c>
      <c r="J229" s="324">
        <v>0.98</v>
      </c>
      <c r="K229" s="316"/>
      <c r="L229" s="316"/>
      <c r="M229" s="327" t="s">
        <v>1269</v>
      </c>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316"/>
      <c r="AT229" s="327" t="s">
        <v>175</v>
      </c>
      <c r="AU229" s="458" t="s">
        <v>620</v>
      </c>
      <c r="AV229" s="456" t="s">
        <v>1319</v>
      </c>
      <c r="AW229" s="312"/>
      <c r="AX229" s="5"/>
      <c r="AY229" s="327"/>
      <c r="AZ229" s="458" t="s">
        <v>1270</v>
      </c>
      <c r="BA229" s="331"/>
      <c r="BF229" s="346"/>
      <c r="BH229" s="458"/>
      <c r="BI229" s="347" t="s">
        <v>1271</v>
      </c>
    </row>
    <row r="230" spans="1:61" ht="31.2">
      <c r="A230" s="310"/>
      <c r="B230" s="457" t="s">
        <v>334</v>
      </c>
      <c r="C230" s="314" t="s">
        <v>336</v>
      </c>
      <c r="D230" s="322"/>
      <c r="E230" s="309"/>
      <c r="F230" s="313">
        <v>9.5000000004574758E-4</v>
      </c>
      <c r="G230" s="316">
        <f>SUM(G231:G242)</f>
        <v>278.77871000000005</v>
      </c>
      <c r="H230" s="316">
        <f t="shared" ref="H230:L230" si="26">SUM(H231:H242)</f>
        <v>87.647759999999991</v>
      </c>
      <c r="I230" s="316">
        <f t="shared" si="26"/>
        <v>191.13</v>
      </c>
      <c r="J230" s="316">
        <f t="shared" si="26"/>
        <v>0</v>
      </c>
      <c r="K230" s="316">
        <f t="shared" si="26"/>
        <v>0</v>
      </c>
      <c r="L230" s="316">
        <f t="shared" si="26"/>
        <v>191.13</v>
      </c>
      <c r="M230" s="316"/>
      <c r="N230" s="316">
        <v>0</v>
      </c>
      <c r="O230" s="316">
        <v>0</v>
      </c>
      <c r="P230" s="316">
        <v>0</v>
      </c>
      <c r="Q230" s="316">
        <v>0</v>
      </c>
      <c r="R230" s="316">
        <v>0</v>
      </c>
      <c r="S230" s="316">
        <v>0</v>
      </c>
      <c r="T230" s="316">
        <v>0</v>
      </c>
      <c r="U230" s="316">
        <v>0</v>
      </c>
      <c r="V230" s="316">
        <v>0</v>
      </c>
      <c r="W230" s="316">
        <v>0</v>
      </c>
      <c r="X230" s="316">
        <v>0</v>
      </c>
      <c r="Y230" s="316">
        <v>0</v>
      </c>
      <c r="Z230" s="316">
        <v>0</v>
      </c>
      <c r="AA230" s="316">
        <v>0</v>
      </c>
      <c r="AB230" s="316">
        <v>0</v>
      </c>
      <c r="AC230" s="316">
        <v>0</v>
      </c>
      <c r="AD230" s="316">
        <v>0</v>
      </c>
      <c r="AE230" s="316"/>
      <c r="AF230" s="316">
        <v>0</v>
      </c>
      <c r="AG230" s="316">
        <v>0</v>
      </c>
      <c r="AH230" s="316">
        <v>0</v>
      </c>
      <c r="AI230" s="316">
        <v>0</v>
      </c>
      <c r="AJ230" s="316">
        <v>0</v>
      </c>
      <c r="AK230" s="316">
        <v>0</v>
      </c>
      <c r="AL230" s="316">
        <v>0</v>
      </c>
      <c r="AM230" s="316">
        <v>0</v>
      </c>
      <c r="AN230" s="316"/>
      <c r="AO230" s="316">
        <v>0</v>
      </c>
      <c r="AP230" s="316">
        <v>0</v>
      </c>
      <c r="AQ230" s="316">
        <v>191.13</v>
      </c>
      <c r="AR230" s="316">
        <v>0</v>
      </c>
      <c r="AS230" s="316">
        <v>191.13</v>
      </c>
      <c r="AT230" s="322"/>
      <c r="AU230" s="458"/>
      <c r="AV230" s="348"/>
      <c r="AW230" s="348"/>
      <c r="AX230" s="348"/>
      <c r="AY230" s="322"/>
      <c r="AZ230" s="349"/>
      <c r="BA230" s="350"/>
      <c r="BH230" s="315"/>
    </row>
    <row r="231" spans="1:61" ht="41.4" customHeight="1">
      <c r="A231" s="310"/>
      <c r="B231" s="458">
        <v>196</v>
      </c>
      <c r="C231" s="455" t="s">
        <v>337</v>
      </c>
      <c r="D231" s="322" t="s">
        <v>338</v>
      </c>
      <c r="E231" s="458" t="s">
        <v>423</v>
      </c>
      <c r="F231" s="313">
        <v>4.5000000000037232E-3</v>
      </c>
      <c r="G231" s="323">
        <v>32.750100000000003</v>
      </c>
      <c r="H231" s="323">
        <v>14.2456</v>
      </c>
      <c r="I231" s="341">
        <v>18.5</v>
      </c>
      <c r="J231" s="324">
        <v>0</v>
      </c>
      <c r="K231" s="324">
        <v>0</v>
      </c>
      <c r="L231" s="324">
        <v>18.5</v>
      </c>
      <c r="M231" s="327" t="s">
        <v>505</v>
      </c>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v>18.5</v>
      </c>
      <c r="AR231" s="326"/>
      <c r="AS231" s="326">
        <v>18.5</v>
      </c>
      <c r="AT231" s="327" t="s">
        <v>329</v>
      </c>
      <c r="AU231" s="458" t="s">
        <v>621</v>
      </c>
      <c r="AV231" s="541" t="s">
        <v>1328</v>
      </c>
      <c r="AW231" s="456"/>
      <c r="AX231" s="456"/>
      <c r="AY231" s="458" t="s">
        <v>294</v>
      </c>
      <c r="AZ231" s="458" t="s">
        <v>36</v>
      </c>
      <c r="BA231" s="353" t="s">
        <v>218</v>
      </c>
      <c r="BB231" s="327" t="s">
        <v>329</v>
      </c>
      <c r="BD231" s="304" t="s">
        <v>408</v>
      </c>
      <c r="BH231" s="315" t="s">
        <v>799</v>
      </c>
    </row>
    <row r="232" spans="1:61" ht="41.4">
      <c r="A232" s="310"/>
      <c r="B232" s="458">
        <v>197</v>
      </c>
      <c r="C232" s="455" t="s">
        <v>337</v>
      </c>
      <c r="D232" s="322" t="s">
        <v>338</v>
      </c>
      <c r="E232" s="458" t="s">
        <v>423</v>
      </c>
      <c r="F232" s="313">
        <v>4.3999999999990713E-3</v>
      </c>
      <c r="G232" s="323">
        <v>8.5299999999999994</v>
      </c>
      <c r="H232" s="323">
        <v>5.9256000000000002</v>
      </c>
      <c r="I232" s="324">
        <v>2.6</v>
      </c>
      <c r="J232" s="324">
        <v>0</v>
      </c>
      <c r="K232" s="324">
        <v>0</v>
      </c>
      <c r="L232" s="324">
        <v>2.6</v>
      </c>
      <c r="M232" s="327" t="s">
        <v>506</v>
      </c>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v>2.6</v>
      </c>
      <c r="AR232" s="326"/>
      <c r="AS232" s="326">
        <v>2.6</v>
      </c>
      <c r="AT232" s="327" t="s">
        <v>220</v>
      </c>
      <c r="AU232" s="458" t="s">
        <v>621</v>
      </c>
      <c r="AV232" s="541"/>
      <c r="AW232" s="456"/>
      <c r="AX232" s="456" t="s">
        <v>472</v>
      </c>
      <c r="AY232" s="458" t="s">
        <v>294</v>
      </c>
      <c r="AZ232" s="458" t="s">
        <v>36</v>
      </c>
      <c r="BA232" s="353" t="s">
        <v>218</v>
      </c>
      <c r="BB232" s="327" t="s">
        <v>220</v>
      </c>
      <c r="BD232" s="304" t="s">
        <v>409</v>
      </c>
      <c r="BH232" s="315" t="s">
        <v>799</v>
      </c>
    </row>
    <row r="233" spans="1:61" ht="41.4">
      <c r="A233" s="310"/>
      <c r="B233" s="458">
        <v>198</v>
      </c>
      <c r="C233" s="455" t="s">
        <v>337</v>
      </c>
      <c r="D233" s="322" t="s">
        <v>338</v>
      </c>
      <c r="E233" s="458" t="s">
        <v>423</v>
      </c>
      <c r="F233" s="313">
        <v>-3.1139999999996171E-3</v>
      </c>
      <c r="G233" s="323">
        <v>22.856885999999999</v>
      </c>
      <c r="H233" s="323">
        <v>21.13</v>
      </c>
      <c r="I233" s="341">
        <v>1.73</v>
      </c>
      <c r="J233" s="324">
        <v>0</v>
      </c>
      <c r="K233" s="324">
        <v>0</v>
      </c>
      <c r="L233" s="324">
        <v>1.73</v>
      </c>
      <c r="M233" s="327" t="s">
        <v>507</v>
      </c>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c r="AI233" s="326"/>
      <c r="AJ233" s="326"/>
      <c r="AK233" s="326"/>
      <c r="AL233" s="326"/>
      <c r="AM233" s="326"/>
      <c r="AN233" s="326"/>
      <c r="AO233" s="326"/>
      <c r="AP233" s="326"/>
      <c r="AQ233" s="326">
        <v>1.73</v>
      </c>
      <c r="AR233" s="326"/>
      <c r="AS233" s="326">
        <v>1.73</v>
      </c>
      <c r="AT233" s="327" t="s">
        <v>290</v>
      </c>
      <c r="AU233" s="458" t="s">
        <v>621</v>
      </c>
      <c r="AV233" s="541"/>
      <c r="AW233" s="456"/>
      <c r="AX233" s="456"/>
      <c r="AY233" s="458" t="s">
        <v>294</v>
      </c>
      <c r="AZ233" s="458" t="s">
        <v>36</v>
      </c>
      <c r="BA233" s="353" t="s">
        <v>218</v>
      </c>
      <c r="BB233" s="327" t="s">
        <v>290</v>
      </c>
      <c r="BD233" s="304" t="s">
        <v>410</v>
      </c>
      <c r="BH233" s="315" t="s">
        <v>799</v>
      </c>
    </row>
    <row r="234" spans="1:61" ht="41.4">
      <c r="A234" s="310"/>
      <c r="B234" s="458">
        <v>199</v>
      </c>
      <c r="C234" s="455" t="s">
        <v>337</v>
      </c>
      <c r="D234" s="322" t="s">
        <v>338</v>
      </c>
      <c r="E234" s="458" t="s">
        <v>423</v>
      </c>
      <c r="F234" s="313">
        <v>-4.5799999999900365E-3</v>
      </c>
      <c r="G234" s="323">
        <v>90.515720000000002</v>
      </c>
      <c r="H234" s="323">
        <v>6.2503000000000002</v>
      </c>
      <c r="I234" s="341">
        <v>84.27</v>
      </c>
      <c r="J234" s="324">
        <v>0</v>
      </c>
      <c r="K234" s="324">
        <v>0</v>
      </c>
      <c r="L234" s="324">
        <v>84.27</v>
      </c>
      <c r="M234" s="327" t="s">
        <v>508</v>
      </c>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v>84.27</v>
      </c>
      <c r="AR234" s="326"/>
      <c r="AS234" s="326">
        <v>84.27</v>
      </c>
      <c r="AT234" s="327" t="s">
        <v>285</v>
      </c>
      <c r="AU234" s="458" t="s">
        <v>621</v>
      </c>
      <c r="AV234" s="541" t="s">
        <v>1328</v>
      </c>
      <c r="AW234" s="456"/>
      <c r="AX234" s="456"/>
      <c r="AY234" s="458" t="s">
        <v>294</v>
      </c>
      <c r="AZ234" s="458" t="s">
        <v>36</v>
      </c>
      <c r="BA234" s="353" t="s">
        <v>218</v>
      </c>
      <c r="BB234" s="327" t="s">
        <v>285</v>
      </c>
      <c r="BD234" s="304" t="s">
        <v>411</v>
      </c>
      <c r="BH234" s="315" t="s">
        <v>799</v>
      </c>
    </row>
    <row r="235" spans="1:61" ht="41.4">
      <c r="A235" s="310"/>
      <c r="B235" s="458">
        <v>200</v>
      </c>
      <c r="C235" s="455" t="s">
        <v>337</v>
      </c>
      <c r="D235" s="322" t="s">
        <v>338</v>
      </c>
      <c r="E235" s="458" t="s">
        <v>423</v>
      </c>
      <c r="F235" s="313">
        <v>2.9999999999998639E-3</v>
      </c>
      <c r="G235" s="323">
        <v>5.2229999999999999</v>
      </c>
      <c r="H235" s="323">
        <v>5</v>
      </c>
      <c r="I235" s="341">
        <v>0.22</v>
      </c>
      <c r="J235" s="324">
        <v>0</v>
      </c>
      <c r="K235" s="324">
        <v>0</v>
      </c>
      <c r="L235" s="324">
        <v>0.22</v>
      </c>
      <c r="M235" s="327" t="s">
        <v>509</v>
      </c>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c r="AI235" s="326"/>
      <c r="AJ235" s="326"/>
      <c r="AK235" s="326"/>
      <c r="AL235" s="326"/>
      <c r="AM235" s="326"/>
      <c r="AN235" s="326"/>
      <c r="AO235" s="326"/>
      <c r="AP235" s="326"/>
      <c r="AQ235" s="326">
        <v>0.22</v>
      </c>
      <c r="AR235" s="326"/>
      <c r="AS235" s="326">
        <v>0.22</v>
      </c>
      <c r="AT235" s="327" t="s">
        <v>289</v>
      </c>
      <c r="AU235" s="458" t="s">
        <v>621</v>
      </c>
      <c r="AV235" s="541"/>
      <c r="AW235" s="456"/>
      <c r="AX235" s="456"/>
      <c r="AY235" s="458" t="s">
        <v>294</v>
      </c>
      <c r="AZ235" s="458" t="s">
        <v>36</v>
      </c>
      <c r="BA235" s="353" t="s">
        <v>218</v>
      </c>
      <c r="BB235" s="327" t="s">
        <v>289</v>
      </c>
      <c r="BD235" s="304" t="s">
        <v>412</v>
      </c>
      <c r="BH235" s="315" t="s">
        <v>799</v>
      </c>
    </row>
    <row r="236" spans="1:61" ht="41.4">
      <c r="A236" s="310"/>
      <c r="B236" s="458">
        <v>201</v>
      </c>
      <c r="C236" s="455" t="s">
        <v>337</v>
      </c>
      <c r="D236" s="322" t="s">
        <v>338</v>
      </c>
      <c r="E236" s="458" t="s">
        <v>423</v>
      </c>
      <c r="F236" s="313">
        <v>0</v>
      </c>
      <c r="G236" s="323">
        <v>2.4999899999999999</v>
      </c>
      <c r="H236" s="323">
        <v>1.4999899999999999</v>
      </c>
      <c r="I236" s="324">
        <v>1</v>
      </c>
      <c r="J236" s="324">
        <v>0</v>
      </c>
      <c r="K236" s="324">
        <v>0</v>
      </c>
      <c r="L236" s="324">
        <v>1</v>
      </c>
      <c r="M236" s="327" t="s">
        <v>510</v>
      </c>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c r="AI236" s="326"/>
      <c r="AJ236" s="326"/>
      <c r="AK236" s="326"/>
      <c r="AL236" s="326"/>
      <c r="AM236" s="326"/>
      <c r="AN236" s="326"/>
      <c r="AO236" s="326"/>
      <c r="AP236" s="326"/>
      <c r="AQ236" s="326">
        <v>1</v>
      </c>
      <c r="AR236" s="326"/>
      <c r="AS236" s="326">
        <v>1</v>
      </c>
      <c r="AT236" s="327" t="s">
        <v>247</v>
      </c>
      <c r="AU236" s="458" t="s">
        <v>621</v>
      </c>
      <c r="AV236" s="541"/>
      <c r="AW236" s="456"/>
      <c r="AX236" s="456"/>
      <c r="AY236" s="458" t="s">
        <v>294</v>
      </c>
      <c r="AZ236" s="458" t="s">
        <v>36</v>
      </c>
      <c r="BA236" s="353" t="s">
        <v>218</v>
      </c>
      <c r="BB236" s="327" t="s">
        <v>247</v>
      </c>
      <c r="BD236" s="304" t="s">
        <v>413</v>
      </c>
      <c r="BH236" s="315" t="s">
        <v>799</v>
      </c>
    </row>
    <row r="237" spans="1:61" ht="41.4">
      <c r="A237" s="310"/>
      <c r="B237" s="458">
        <v>202</v>
      </c>
      <c r="C237" s="455" t="s">
        <v>337</v>
      </c>
      <c r="D237" s="322" t="s">
        <v>338</v>
      </c>
      <c r="E237" s="458" t="s">
        <v>423</v>
      </c>
      <c r="F237" s="313">
        <v>-2.7460000000019136E-3</v>
      </c>
      <c r="G237" s="323">
        <v>13.797253999999999</v>
      </c>
      <c r="H237" s="323">
        <v>1.1200000000000001</v>
      </c>
      <c r="I237" s="341">
        <v>12.68</v>
      </c>
      <c r="J237" s="324">
        <v>0</v>
      </c>
      <c r="K237" s="324">
        <v>0</v>
      </c>
      <c r="L237" s="324">
        <v>12.68</v>
      </c>
      <c r="M237" s="327" t="s">
        <v>511</v>
      </c>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326"/>
      <c r="AM237" s="326"/>
      <c r="AN237" s="326"/>
      <c r="AO237" s="326"/>
      <c r="AP237" s="326"/>
      <c r="AQ237" s="326">
        <v>12.68</v>
      </c>
      <c r="AR237" s="326"/>
      <c r="AS237" s="326">
        <v>12.68</v>
      </c>
      <c r="AT237" s="327" t="s">
        <v>236</v>
      </c>
      <c r="AU237" s="458" t="s">
        <v>621</v>
      </c>
      <c r="AV237" s="541"/>
      <c r="AW237" s="456"/>
      <c r="AX237" s="456"/>
      <c r="AY237" s="458" t="s">
        <v>294</v>
      </c>
      <c r="AZ237" s="458" t="s">
        <v>36</v>
      </c>
      <c r="BA237" s="353" t="s">
        <v>218</v>
      </c>
      <c r="BB237" s="327" t="s">
        <v>236</v>
      </c>
      <c r="BD237" s="304" t="s">
        <v>414</v>
      </c>
      <c r="BH237" s="315" t="s">
        <v>799</v>
      </c>
    </row>
    <row r="238" spans="1:61" ht="41.4">
      <c r="A238" s="310"/>
      <c r="B238" s="458">
        <v>203</v>
      </c>
      <c r="C238" s="455" t="s">
        <v>337</v>
      </c>
      <c r="D238" s="322" t="s">
        <v>338</v>
      </c>
      <c r="E238" s="458" t="s">
        <v>423</v>
      </c>
      <c r="F238" s="313">
        <v>0</v>
      </c>
      <c r="G238" s="323">
        <v>29.77627</v>
      </c>
      <c r="H238" s="323">
        <v>2.97627</v>
      </c>
      <c r="I238" s="341">
        <v>26.8</v>
      </c>
      <c r="J238" s="324">
        <v>0</v>
      </c>
      <c r="K238" s="324">
        <v>0</v>
      </c>
      <c r="L238" s="324">
        <v>26.8</v>
      </c>
      <c r="M238" s="327" t="s">
        <v>512</v>
      </c>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326"/>
      <c r="AM238" s="326"/>
      <c r="AN238" s="326"/>
      <c r="AO238" s="326"/>
      <c r="AP238" s="326"/>
      <c r="AQ238" s="326">
        <v>26.8</v>
      </c>
      <c r="AR238" s="326"/>
      <c r="AS238" s="326">
        <v>26.8</v>
      </c>
      <c r="AT238" s="327" t="s">
        <v>77</v>
      </c>
      <c r="AU238" s="458" t="s">
        <v>621</v>
      </c>
      <c r="AV238" s="541"/>
      <c r="AW238" s="456"/>
      <c r="AX238" s="456"/>
      <c r="AY238" s="458" t="s">
        <v>294</v>
      </c>
      <c r="AZ238" s="458" t="s">
        <v>36</v>
      </c>
      <c r="BA238" s="353" t="s">
        <v>218</v>
      </c>
      <c r="BB238" s="327" t="s">
        <v>77</v>
      </c>
      <c r="BD238" s="304" t="s">
        <v>415</v>
      </c>
      <c r="BH238" s="315" t="s">
        <v>799</v>
      </c>
    </row>
    <row r="239" spans="1:61" ht="41.4">
      <c r="A239" s="310"/>
      <c r="B239" s="458">
        <v>204</v>
      </c>
      <c r="C239" s="455" t="s">
        <v>337</v>
      </c>
      <c r="D239" s="322" t="s">
        <v>338</v>
      </c>
      <c r="E239" s="458" t="s">
        <v>423</v>
      </c>
      <c r="F239" s="313">
        <v>0</v>
      </c>
      <c r="G239" s="323">
        <v>2.04</v>
      </c>
      <c r="H239" s="323">
        <v>1.5</v>
      </c>
      <c r="I239" s="341">
        <v>0.54</v>
      </c>
      <c r="J239" s="324">
        <v>0</v>
      </c>
      <c r="K239" s="324">
        <v>0</v>
      </c>
      <c r="L239" s="324">
        <v>0.54</v>
      </c>
      <c r="M239" s="327" t="s">
        <v>513</v>
      </c>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6"/>
      <c r="AI239" s="326"/>
      <c r="AJ239" s="326"/>
      <c r="AK239" s="326"/>
      <c r="AL239" s="326"/>
      <c r="AM239" s="326"/>
      <c r="AN239" s="326"/>
      <c r="AO239" s="326"/>
      <c r="AP239" s="326"/>
      <c r="AQ239" s="326">
        <v>0.54</v>
      </c>
      <c r="AR239" s="326"/>
      <c r="AS239" s="326">
        <v>0.54</v>
      </c>
      <c r="AT239" s="327" t="s">
        <v>232</v>
      </c>
      <c r="AU239" s="458" t="s">
        <v>621</v>
      </c>
      <c r="AV239" s="541"/>
      <c r="AW239" s="456"/>
      <c r="AX239" s="456" t="s">
        <v>472</v>
      </c>
      <c r="AY239" s="458" t="s">
        <v>294</v>
      </c>
      <c r="AZ239" s="458" t="s">
        <v>36</v>
      </c>
      <c r="BA239" s="353" t="s">
        <v>218</v>
      </c>
      <c r="BB239" s="327" t="s">
        <v>232</v>
      </c>
      <c r="BD239" s="304" t="s">
        <v>416</v>
      </c>
      <c r="BH239" s="315" t="s">
        <v>799</v>
      </c>
    </row>
    <row r="240" spans="1:61" ht="41.4">
      <c r="A240" s="310"/>
      <c r="B240" s="458">
        <v>205</v>
      </c>
      <c r="C240" s="455" t="s">
        <v>337</v>
      </c>
      <c r="D240" s="322" t="s">
        <v>338</v>
      </c>
      <c r="E240" s="458" t="s">
        <v>423</v>
      </c>
      <c r="F240" s="313">
        <v>0</v>
      </c>
      <c r="G240" s="323">
        <v>45</v>
      </c>
      <c r="H240" s="323">
        <v>25</v>
      </c>
      <c r="I240" s="324">
        <v>20</v>
      </c>
      <c r="J240" s="324">
        <v>0</v>
      </c>
      <c r="K240" s="324">
        <v>0</v>
      </c>
      <c r="L240" s="324">
        <v>20</v>
      </c>
      <c r="M240" s="327" t="s">
        <v>514</v>
      </c>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6"/>
      <c r="AQ240" s="326">
        <v>20</v>
      </c>
      <c r="AR240" s="326"/>
      <c r="AS240" s="326">
        <v>20</v>
      </c>
      <c r="AT240" s="327" t="s">
        <v>243</v>
      </c>
      <c r="AU240" s="458" t="s">
        <v>621</v>
      </c>
      <c r="AV240" s="541"/>
      <c r="AW240" s="456"/>
      <c r="AX240" s="456"/>
      <c r="AY240" s="458" t="s">
        <v>294</v>
      </c>
      <c r="AZ240" s="458" t="s">
        <v>36</v>
      </c>
      <c r="BA240" s="353" t="s">
        <v>218</v>
      </c>
      <c r="BB240" s="327" t="s">
        <v>243</v>
      </c>
      <c r="BD240" s="304" t="s">
        <v>417</v>
      </c>
      <c r="BH240" s="315" t="s">
        <v>799</v>
      </c>
    </row>
    <row r="241" spans="1:61" ht="41.4">
      <c r="A241" s="310"/>
      <c r="B241" s="458">
        <v>206</v>
      </c>
      <c r="C241" s="455" t="s">
        <v>337</v>
      </c>
      <c r="D241" s="322" t="s">
        <v>338</v>
      </c>
      <c r="E241" s="458" t="s">
        <v>423</v>
      </c>
      <c r="F241" s="313">
        <v>0</v>
      </c>
      <c r="G241" s="323">
        <v>23</v>
      </c>
      <c r="H241" s="323">
        <v>3</v>
      </c>
      <c r="I241" s="324">
        <v>20</v>
      </c>
      <c r="J241" s="324">
        <v>0</v>
      </c>
      <c r="K241" s="324">
        <v>0</v>
      </c>
      <c r="L241" s="324">
        <v>20</v>
      </c>
      <c r="M241" s="327" t="s">
        <v>514</v>
      </c>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6">
        <v>20</v>
      </c>
      <c r="AR241" s="326"/>
      <c r="AS241" s="326">
        <v>20</v>
      </c>
      <c r="AT241" s="327" t="s">
        <v>234</v>
      </c>
      <c r="AU241" s="458" t="s">
        <v>621</v>
      </c>
      <c r="AV241" s="541"/>
      <c r="AW241" s="456"/>
      <c r="AX241" s="456"/>
      <c r="AY241" s="458" t="s">
        <v>294</v>
      </c>
      <c r="AZ241" s="458" t="s">
        <v>36</v>
      </c>
      <c r="BA241" s="353" t="s">
        <v>218</v>
      </c>
      <c r="BB241" s="327" t="s">
        <v>234</v>
      </c>
      <c r="BD241" s="304" t="s">
        <v>418</v>
      </c>
      <c r="BH241" s="315" t="s">
        <v>799</v>
      </c>
    </row>
    <row r="242" spans="1:61" ht="56.4" customHeight="1">
      <c r="A242" s="310"/>
      <c r="B242" s="458">
        <v>207</v>
      </c>
      <c r="C242" s="455" t="s">
        <v>337</v>
      </c>
      <c r="D242" s="322" t="s">
        <v>338</v>
      </c>
      <c r="E242" s="458" t="s">
        <v>423</v>
      </c>
      <c r="F242" s="313">
        <v>-5.1000000000023249E-4</v>
      </c>
      <c r="G242" s="323">
        <v>2.7894899999999998</v>
      </c>
      <c r="H242" s="323"/>
      <c r="I242" s="341">
        <v>2.79</v>
      </c>
      <c r="J242" s="324">
        <v>0</v>
      </c>
      <c r="K242" s="324">
        <v>0</v>
      </c>
      <c r="L242" s="324">
        <v>2.79</v>
      </c>
      <c r="M242" s="327" t="s">
        <v>515</v>
      </c>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c r="AI242" s="326"/>
      <c r="AJ242" s="326"/>
      <c r="AK242" s="326"/>
      <c r="AL242" s="326"/>
      <c r="AM242" s="326"/>
      <c r="AN242" s="326"/>
      <c r="AO242" s="326"/>
      <c r="AP242" s="326"/>
      <c r="AQ242" s="326">
        <v>2.79</v>
      </c>
      <c r="AR242" s="326"/>
      <c r="AS242" s="326">
        <v>2.79</v>
      </c>
      <c r="AT242" s="327" t="s">
        <v>46</v>
      </c>
      <c r="AU242" s="458" t="s">
        <v>621</v>
      </c>
      <c r="AV242" s="541"/>
      <c r="AW242" s="456"/>
      <c r="AX242" s="456"/>
      <c r="AY242" s="458" t="s">
        <v>294</v>
      </c>
      <c r="AZ242" s="458" t="s">
        <v>36</v>
      </c>
      <c r="BA242" s="353" t="s">
        <v>218</v>
      </c>
      <c r="BB242" s="327" t="s">
        <v>46</v>
      </c>
      <c r="BD242" s="304" t="s">
        <v>419</v>
      </c>
      <c r="BH242" s="315" t="s">
        <v>799</v>
      </c>
    </row>
    <row r="243" spans="1:61" ht="16.8">
      <c r="A243" s="310"/>
      <c r="B243" s="313" t="s">
        <v>335</v>
      </c>
      <c r="C243" s="314" t="s">
        <v>188</v>
      </c>
      <c r="D243" s="322"/>
      <c r="E243" s="309"/>
      <c r="F243" s="313">
        <v>0</v>
      </c>
      <c r="G243" s="9">
        <f>G244+G245</f>
        <v>1.98</v>
      </c>
      <c r="H243" s="9">
        <f t="shared" ref="H243:L243" si="27">H244+H245</f>
        <v>0</v>
      </c>
      <c r="I243" s="9">
        <f t="shared" si="27"/>
        <v>1.98</v>
      </c>
      <c r="J243" s="9">
        <f t="shared" si="27"/>
        <v>0.98</v>
      </c>
      <c r="K243" s="9">
        <f t="shared" si="27"/>
        <v>0</v>
      </c>
      <c r="L243" s="9">
        <f t="shared" si="27"/>
        <v>1</v>
      </c>
      <c r="M243" s="9"/>
      <c r="N243" s="9">
        <v>0.05</v>
      </c>
      <c r="O243" s="9">
        <v>0.05</v>
      </c>
      <c r="P243" s="9">
        <v>0</v>
      </c>
      <c r="Q243" s="9">
        <v>1.44</v>
      </c>
      <c r="R243" s="9">
        <v>0</v>
      </c>
      <c r="S243" s="9">
        <v>0</v>
      </c>
      <c r="T243" s="9">
        <v>0.05</v>
      </c>
      <c r="U243" s="9">
        <v>0.1</v>
      </c>
      <c r="V243" s="9">
        <v>0.1</v>
      </c>
      <c r="W243" s="9">
        <v>0.05</v>
      </c>
      <c r="X243" s="9">
        <v>0</v>
      </c>
      <c r="Y243" s="9">
        <v>0</v>
      </c>
      <c r="Z243" s="9">
        <v>0</v>
      </c>
      <c r="AA243" s="9">
        <v>0</v>
      </c>
      <c r="AB243" s="9">
        <v>0</v>
      </c>
      <c r="AC243" s="9">
        <v>0</v>
      </c>
      <c r="AD243" s="9">
        <v>0</v>
      </c>
      <c r="AE243" s="9">
        <v>0</v>
      </c>
      <c r="AF243" s="9">
        <v>0</v>
      </c>
      <c r="AG243" s="9">
        <v>0</v>
      </c>
      <c r="AH243" s="9">
        <v>0</v>
      </c>
      <c r="AI243" s="9">
        <v>0</v>
      </c>
      <c r="AJ243" s="9">
        <v>0</v>
      </c>
      <c r="AK243" s="9">
        <v>0</v>
      </c>
      <c r="AL243" s="9">
        <v>0</v>
      </c>
      <c r="AM243" s="9">
        <v>0</v>
      </c>
      <c r="AN243" s="9">
        <v>0</v>
      </c>
      <c r="AO243" s="9">
        <v>0</v>
      </c>
      <c r="AP243" s="9">
        <v>0</v>
      </c>
      <c r="AQ243" s="9">
        <v>1</v>
      </c>
      <c r="AR243" s="9">
        <v>0</v>
      </c>
      <c r="AS243" s="9">
        <v>1</v>
      </c>
      <c r="AT243" s="322"/>
      <c r="AU243" s="322"/>
      <c r="AV243" s="348"/>
      <c r="AW243" s="348"/>
      <c r="AX243" s="348"/>
      <c r="AY243" s="322"/>
      <c r="AZ243" s="349"/>
      <c r="BA243" s="350"/>
      <c r="BH243" s="315"/>
    </row>
    <row r="244" spans="1:61" ht="86.4" customHeight="1">
      <c r="A244" s="310" t="s">
        <v>1238</v>
      </c>
      <c r="B244" s="458">
        <v>208</v>
      </c>
      <c r="C244" s="455" t="s">
        <v>337</v>
      </c>
      <c r="D244" s="458" t="s">
        <v>28</v>
      </c>
      <c r="E244" s="458" t="s">
        <v>423</v>
      </c>
      <c r="F244" s="313">
        <v>0</v>
      </c>
      <c r="G244" s="324">
        <v>1</v>
      </c>
      <c r="H244" s="329"/>
      <c r="I244" s="324">
        <v>1</v>
      </c>
      <c r="J244" s="324">
        <v>0</v>
      </c>
      <c r="K244" s="324">
        <v>0</v>
      </c>
      <c r="L244" s="324">
        <v>1</v>
      </c>
      <c r="M244" s="327" t="s">
        <v>510</v>
      </c>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c r="AI244" s="326"/>
      <c r="AJ244" s="326"/>
      <c r="AK244" s="326"/>
      <c r="AL244" s="326"/>
      <c r="AM244" s="326"/>
      <c r="AN244" s="326"/>
      <c r="AO244" s="326"/>
      <c r="AP244" s="326"/>
      <c r="AQ244" s="326">
        <v>1</v>
      </c>
      <c r="AR244" s="326"/>
      <c r="AS244" s="326">
        <v>1</v>
      </c>
      <c r="AT244" s="327" t="s">
        <v>46</v>
      </c>
      <c r="AU244" s="458" t="s">
        <v>622</v>
      </c>
      <c r="AV244" s="456" t="s">
        <v>1321</v>
      </c>
      <c r="AW244" s="456"/>
      <c r="AX244" s="456"/>
      <c r="AY244" s="458" t="s">
        <v>294</v>
      </c>
      <c r="AZ244" s="458" t="s">
        <v>36</v>
      </c>
      <c r="BA244" s="308" t="s">
        <v>218</v>
      </c>
      <c r="BB244" s="327" t="s">
        <v>46</v>
      </c>
      <c r="BD244" s="304" t="s">
        <v>420</v>
      </c>
      <c r="BH244" s="315" t="s">
        <v>799</v>
      </c>
    </row>
    <row r="245" spans="1:61" s="372" customFormat="1" ht="67.95" customHeight="1">
      <c r="A245" s="310" t="s">
        <v>1239</v>
      </c>
      <c r="B245" s="458">
        <v>209</v>
      </c>
      <c r="C245" s="358" t="s">
        <v>190</v>
      </c>
      <c r="D245" s="458" t="s">
        <v>28</v>
      </c>
      <c r="E245" s="458"/>
      <c r="F245" s="327"/>
      <c r="G245" s="324">
        <v>0.98</v>
      </c>
      <c r="H245" s="324"/>
      <c r="I245" s="324">
        <v>0.98</v>
      </c>
      <c r="J245" s="324">
        <v>0.98</v>
      </c>
      <c r="K245" s="324">
        <v>0</v>
      </c>
      <c r="L245" s="324">
        <v>0</v>
      </c>
      <c r="M245" s="327" t="s">
        <v>1636</v>
      </c>
      <c r="N245" s="324">
        <v>0.05</v>
      </c>
      <c r="O245" s="324">
        <v>0.05</v>
      </c>
      <c r="P245" s="324"/>
      <c r="Q245" s="324">
        <v>1.44</v>
      </c>
      <c r="R245" s="324"/>
      <c r="S245" s="324"/>
      <c r="T245" s="324">
        <v>0.05</v>
      </c>
      <c r="U245" s="324">
        <v>0.1</v>
      </c>
      <c r="V245" s="324">
        <v>0.1</v>
      </c>
      <c r="W245" s="324">
        <v>0.05</v>
      </c>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c r="AS245" s="324"/>
      <c r="AT245" s="327" t="s">
        <v>46</v>
      </c>
      <c r="AU245" s="458" t="s">
        <v>625</v>
      </c>
      <c r="AV245" s="455" t="s">
        <v>680</v>
      </c>
      <c r="AW245" s="456"/>
      <c r="AX245" s="456" t="s">
        <v>626</v>
      </c>
      <c r="AY245" s="327"/>
      <c r="AZ245" s="458" t="s">
        <v>774</v>
      </c>
      <c r="BA245" s="353"/>
      <c r="BH245" s="458" t="s">
        <v>224</v>
      </c>
      <c r="BI245" s="388" t="s">
        <v>817</v>
      </c>
    </row>
    <row r="246" spans="1:61" ht="16.8">
      <c r="A246" s="310"/>
      <c r="B246" s="457" t="s">
        <v>339</v>
      </c>
      <c r="C246" s="314" t="s">
        <v>184</v>
      </c>
      <c r="D246" s="322"/>
      <c r="E246" s="309"/>
      <c r="F246" s="313">
        <v>0</v>
      </c>
      <c r="G246" s="9">
        <f t="shared" ref="G246:L246" si="28">SUM(G247:G257)</f>
        <v>18.830000000000002</v>
      </c>
      <c r="H246" s="9">
        <f t="shared" si="28"/>
        <v>0</v>
      </c>
      <c r="I246" s="9">
        <f t="shared" si="28"/>
        <v>18.830000000000002</v>
      </c>
      <c r="J246" s="9">
        <f t="shared" si="28"/>
        <v>7.83</v>
      </c>
      <c r="K246" s="9">
        <f t="shared" si="28"/>
        <v>0</v>
      </c>
      <c r="L246" s="9">
        <f t="shared" si="28"/>
        <v>11</v>
      </c>
      <c r="M246" s="9"/>
      <c r="N246" s="9">
        <v>0.68</v>
      </c>
      <c r="O246" s="9">
        <v>0.45000000000000007</v>
      </c>
      <c r="P246" s="9">
        <v>0</v>
      </c>
      <c r="Q246" s="9">
        <v>3.3299999999999992</v>
      </c>
      <c r="R246" s="9">
        <v>0</v>
      </c>
      <c r="S246" s="9">
        <v>0</v>
      </c>
      <c r="T246" s="9">
        <v>0.17000000000000004</v>
      </c>
      <c r="U246" s="9">
        <v>0.22999999999999998</v>
      </c>
      <c r="V246" s="9">
        <v>0</v>
      </c>
      <c r="W246" s="9">
        <v>0.40000000000000008</v>
      </c>
      <c r="X246" s="9">
        <v>0</v>
      </c>
      <c r="Y246" s="9">
        <v>0</v>
      </c>
      <c r="Z246" s="9">
        <v>0</v>
      </c>
      <c r="AA246" s="9">
        <v>0</v>
      </c>
      <c r="AB246" s="9">
        <v>0</v>
      </c>
      <c r="AC246" s="9">
        <v>0</v>
      </c>
      <c r="AD246" s="9">
        <v>0</v>
      </c>
      <c r="AE246" s="9">
        <v>0</v>
      </c>
      <c r="AF246" s="9">
        <v>0</v>
      </c>
      <c r="AG246" s="9">
        <v>0</v>
      </c>
      <c r="AH246" s="9">
        <v>0</v>
      </c>
      <c r="AI246" s="9">
        <v>0</v>
      </c>
      <c r="AJ246" s="9">
        <v>0</v>
      </c>
      <c r="AK246" s="9">
        <v>0</v>
      </c>
      <c r="AL246" s="9">
        <v>0</v>
      </c>
      <c r="AM246" s="9">
        <v>0</v>
      </c>
      <c r="AN246" s="9">
        <v>0</v>
      </c>
      <c r="AO246" s="9">
        <v>0</v>
      </c>
      <c r="AP246" s="9">
        <v>0</v>
      </c>
      <c r="AQ246" s="9">
        <v>11</v>
      </c>
      <c r="AR246" s="9">
        <v>11</v>
      </c>
      <c r="AS246" s="9">
        <v>0</v>
      </c>
      <c r="AT246" s="322"/>
      <c r="AU246" s="322"/>
      <c r="AV246" s="348"/>
      <c r="AW246" s="348"/>
      <c r="AX246" s="348"/>
      <c r="AY246" s="322"/>
      <c r="AZ246" s="349"/>
      <c r="BA246" s="350"/>
      <c r="BH246" s="315"/>
    </row>
    <row r="247" spans="1:61" ht="71.400000000000006" customHeight="1">
      <c r="A247" s="310" t="s">
        <v>1234</v>
      </c>
      <c r="B247" s="458">
        <v>210</v>
      </c>
      <c r="C247" s="455" t="s">
        <v>337</v>
      </c>
      <c r="D247" s="458" t="s">
        <v>27</v>
      </c>
      <c r="E247" s="458" t="s">
        <v>423</v>
      </c>
      <c r="F247" s="313">
        <v>0</v>
      </c>
      <c r="G247" s="324">
        <v>11</v>
      </c>
      <c r="H247" s="329"/>
      <c r="I247" s="324">
        <v>11</v>
      </c>
      <c r="J247" s="324">
        <v>0</v>
      </c>
      <c r="K247" s="324">
        <v>0</v>
      </c>
      <c r="L247" s="324">
        <v>11</v>
      </c>
      <c r="M247" s="327" t="s">
        <v>421</v>
      </c>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c r="AI247" s="326"/>
      <c r="AJ247" s="326"/>
      <c r="AK247" s="326"/>
      <c r="AL247" s="326"/>
      <c r="AM247" s="326"/>
      <c r="AN247" s="326"/>
      <c r="AO247" s="326"/>
      <c r="AP247" s="326"/>
      <c r="AQ247" s="326">
        <v>11</v>
      </c>
      <c r="AR247" s="326">
        <v>11</v>
      </c>
      <c r="AS247" s="326"/>
      <c r="AT247" s="327" t="s">
        <v>52</v>
      </c>
      <c r="AU247" s="458" t="s">
        <v>621</v>
      </c>
      <c r="AV247" s="456" t="s">
        <v>1321</v>
      </c>
      <c r="AW247" s="456"/>
      <c r="AX247" s="456"/>
      <c r="AY247" s="458" t="s">
        <v>294</v>
      </c>
      <c r="AZ247" s="458" t="s">
        <v>36</v>
      </c>
      <c r="BA247" s="353" t="s">
        <v>218</v>
      </c>
      <c r="BB247" s="327" t="s">
        <v>52</v>
      </c>
      <c r="BD247" s="304" t="s">
        <v>421</v>
      </c>
      <c r="BH247" s="458" t="s">
        <v>224</v>
      </c>
    </row>
    <row r="248" spans="1:61" s="333" customFormat="1" ht="31.2" customHeight="1">
      <c r="A248" s="310" t="s">
        <v>1240</v>
      </c>
      <c r="B248" s="458">
        <v>211</v>
      </c>
      <c r="C248" s="358" t="s">
        <v>190</v>
      </c>
      <c r="D248" s="458" t="s">
        <v>27</v>
      </c>
      <c r="E248" s="457"/>
      <c r="F248" s="313"/>
      <c r="G248" s="324">
        <v>0.32</v>
      </c>
      <c r="H248" s="316"/>
      <c r="I248" s="324">
        <v>0.32</v>
      </c>
      <c r="J248" s="324">
        <v>0.32</v>
      </c>
      <c r="K248" s="324">
        <v>0</v>
      </c>
      <c r="L248" s="324">
        <v>0</v>
      </c>
      <c r="M248" s="327" t="s">
        <v>1638</v>
      </c>
      <c r="N248" s="324">
        <v>0.04</v>
      </c>
      <c r="O248" s="324">
        <v>0.02</v>
      </c>
      <c r="P248" s="324"/>
      <c r="Q248" s="324">
        <v>0.1</v>
      </c>
      <c r="R248" s="324"/>
      <c r="S248" s="324"/>
      <c r="T248" s="324">
        <v>0.02</v>
      </c>
      <c r="U248" s="324">
        <v>0.02</v>
      </c>
      <c r="V248" s="324"/>
      <c r="W248" s="324">
        <v>0.02</v>
      </c>
      <c r="X248" s="316"/>
      <c r="Y248" s="316"/>
      <c r="Z248" s="316"/>
      <c r="AA248" s="316"/>
      <c r="AB248" s="316"/>
      <c r="AC248" s="316"/>
      <c r="AD248" s="316"/>
      <c r="AE248" s="316"/>
      <c r="AF248" s="316"/>
      <c r="AG248" s="316"/>
      <c r="AH248" s="316"/>
      <c r="AI248" s="316"/>
      <c r="AJ248" s="316"/>
      <c r="AK248" s="316"/>
      <c r="AL248" s="316"/>
      <c r="AM248" s="316"/>
      <c r="AN248" s="316"/>
      <c r="AO248" s="316"/>
      <c r="AP248" s="316"/>
      <c r="AQ248" s="316"/>
      <c r="AR248" s="316"/>
      <c r="AS248" s="316"/>
      <c r="AT248" s="327" t="s">
        <v>247</v>
      </c>
      <c r="AU248" s="458" t="s">
        <v>625</v>
      </c>
      <c r="AV248" s="455" t="s">
        <v>680</v>
      </c>
      <c r="AW248" s="312"/>
      <c r="AX248" s="456" t="s">
        <v>476</v>
      </c>
      <c r="AY248" s="313"/>
      <c r="AZ248" s="533" t="s">
        <v>774</v>
      </c>
      <c r="BA248" s="331"/>
      <c r="BH248" s="458" t="s">
        <v>224</v>
      </c>
      <c r="BI248" s="347"/>
    </row>
    <row r="249" spans="1:61" s="333" customFormat="1" ht="46.8">
      <c r="A249" s="310" t="s">
        <v>1241</v>
      </c>
      <c r="B249" s="458">
        <v>212</v>
      </c>
      <c r="C249" s="358" t="s">
        <v>190</v>
      </c>
      <c r="D249" s="458" t="s">
        <v>27</v>
      </c>
      <c r="E249" s="457"/>
      <c r="F249" s="313"/>
      <c r="G249" s="324">
        <v>0.93</v>
      </c>
      <c r="H249" s="316"/>
      <c r="I249" s="324">
        <v>0.93</v>
      </c>
      <c r="J249" s="324">
        <v>0.93</v>
      </c>
      <c r="K249" s="324">
        <v>0</v>
      </c>
      <c r="L249" s="324">
        <v>0</v>
      </c>
      <c r="M249" s="327" t="s">
        <v>1640</v>
      </c>
      <c r="N249" s="324">
        <v>0.02</v>
      </c>
      <c r="O249" s="324">
        <v>0.02</v>
      </c>
      <c r="P249" s="324"/>
      <c r="Q249" s="324">
        <v>0.2</v>
      </c>
      <c r="R249" s="324"/>
      <c r="S249" s="324"/>
      <c r="T249" s="324">
        <v>0.02</v>
      </c>
      <c r="U249" s="324">
        <v>0.02</v>
      </c>
      <c r="V249" s="324"/>
      <c r="W249" s="324">
        <v>0.02</v>
      </c>
      <c r="X249" s="316"/>
      <c r="Y249" s="316"/>
      <c r="Z249" s="316"/>
      <c r="AA249" s="316"/>
      <c r="AB249" s="316"/>
      <c r="AC249" s="316"/>
      <c r="AD249" s="316"/>
      <c r="AE249" s="316"/>
      <c r="AF249" s="316"/>
      <c r="AG249" s="316"/>
      <c r="AH249" s="316"/>
      <c r="AI249" s="316"/>
      <c r="AJ249" s="316"/>
      <c r="AK249" s="316"/>
      <c r="AL249" s="316"/>
      <c r="AM249" s="316"/>
      <c r="AN249" s="316"/>
      <c r="AO249" s="316"/>
      <c r="AP249" s="316"/>
      <c r="AQ249" s="316"/>
      <c r="AR249" s="316"/>
      <c r="AS249" s="316"/>
      <c r="AT249" s="327" t="s">
        <v>289</v>
      </c>
      <c r="AU249" s="458" t="s">
        <v>625</v>
      </c>
      <c r="AV249" s="455" t="s">
        <v>680</v>
      </c>
      <c r="AW249" s="312"/>
      <c r="AX249" s="456" t="s">
        <v>478</v>
      </c>
      <c r="AY249" s="313"/>
      <c r="AZ249" s="533"/>
      <c r="BA249" s="331"/>
      <c r="BH249" s="458" t="s">
        <v>224</v>
      </c>
      <c r="BI249" s="388" t="s">
        <v>819</v>
      </c>
    </row>
    <row r="250" spans="1:61" s="333" customFormat="1" ht="46.8">
      <c r="A250" s="310" t="s">
        <v>1242</v>
      </c>
      <c r="B250" s="458">
        <v>213</v>
      </c>
      <c r="C250" s="358" t="s">
        <v>190</v>
      </c>
      <c r="D250" s="458" t="s">
        <v>27</v>
      </c>
      <c r="E250" s="457"/>
      <c r="F250" s="313"/>
      <c r="G250" s="324">
        <v>2.57</v>
      </c>
      <c r="H250" s="316"/>
      <c r="I250" s="324">
        <v>2.57</v>
      </c>
      <c r="J250" s="324">
        <v>2.57</v>
      </c>
      <c r="K250" s="324">
        <v>0</v>
      </c>
      <c r="L250" s="324">
        <v>0</v>
      </c>
      <c r="M250" s="327" t="s">
        <v>1637</v>
      </c>
      <c r="N250" s="324">
        <v>0.4</v>
      </c>
      <c r="O250" s="324">
        <v>0.04</v>
      </c>
      <c r="P250" s="324"/>
      <c r="Q250" s="324">
        <v>1.7</v>
      </c>
      <c r="R250" s="324"/>
      <c r="S250" s="324"/>
      <c r="T250" s="324">
        <v>0.02</v>
      </c>
      <c r="U250" s="324">
        <v>0.02</v>
      </c>
      <c r="V250" s="324"/>
      <c r="W250" s="324">
        <v>0.02</v>
      </c>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27" t="s">
        <v>341</v>
      </c>
      <c r="AU250" s="458" t="s">
        <v>625</v>
      </c>
      <c r="AV250" s="455" t="s">
        <v>680</v>
      </c>
      <c r="AW250" s="312"/>
      <c r="AX250" s="456" t="s">
        <v>481</v>
      </c>
      <c r="AY250" s="313"/>
      <c r="AZ250" s="533"/>
      <c r="BA250" s="331"/>
      <c r="BH250" s="458" t="s">
        <v>224</v>
      </c>
      <c r="BI250" s="388" t="s">
        <v>816</v>
      </c>
    </row>
    <row r="251" spans="1:61" s="333" customFormat="1" ht="62.4">
      <c r="A251" s="310" t="s">
        <v>1243</v>
      </c>
      <c r="B251" s="458">
        <v>214</v>
      </c>
      <c r="C251" s="358" t="s">
        <v>190</v>
      </c>
      <c r="D251" s="458" t="s">
        <v>27</v>
      </c>
      <c r="E251" s="457"/>
      <c r="F251" s="313"/>
      <c r="G251" s="324">
        <v>2.2400000000000002</v>
      </c>
      <c r="H251" s="316"/>
      <c r="I251" s="324">
        <v>2.2400000000000002</v>
      </c>
      <c r="J251" s="324">
        <v>2.2400000000000002</v>
      </c>
      <c r="K251" s="324">
        <v>0</v>
      </c>
      <c r="L251" s="324">
        <v>0</v>
      </c>
      <c r="M251" s="327" t="s">
        <v>1869</v>
      </c>
      <c r="N251" s="324">
        <v>0.04</v>
      </c>
      <c r="O251" s="324">
        <v>0.12</v>
      </c>
      <c r="P251" s="324"/>
      <c r="Q251" s="324">
        <v>0.4</v>
      </c>
      <c r="R251" s="324"/>
      <c r="S251" s="324"/>
      <c r="T251" s="324">
        <v>0.02</v>
      </c>
      <c r="U251" s="324">
        <v>0.01</v>
      </c>
      <c r="V251" s="324"/>
      <c r="W251" s="324">
        <v>0.22</v>
      </c>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27" t="s">
        <v>175</v>
      </c>
      <c r="AU251" s="458" t="s">
        <v>625</v>
      </c>
      <c r="AV251" s="455" t="s">
        <v>680</v>
      </c>
      <c r="AW251" s="312"/>
      <c r="AX251" s="456" t="s">
        <v>479</v>
      </c>
      <c r="AY251" s="313"/>
      <c r="AZ251" s="533"/>
      <c r="BA251" s="331"/>
      <c r="BH251" s="458" t="s">
        <v>224</v>
      </c>
      <c r="BI251" s="388" t="s">
        <v>818</v>
      </c>
    </row>
    <row r="252" spans="1:61" s="333" customFormat="1" ht="46.8">
      <c r="A252" s="310" t="s">
        <v>1244</v>
      </c>
      <c r="B252" s="458">
        <v>215</v>
      </c>
      <c r="C252" s="358" t="s">
        <v>190</v>
      </c>
      <c r="D252" s="458" t="s">
        <v>27</v>
      </c>
      <c r="E252" s="457"/>
      <c r="F252" s="313"/>
      <c r="G252" s="324">
        <v>0.25</v>
      </c>
      <c r="H252" s="316"/>
      <c r="I252" s="324">
        <v>0.25</v>
      </c>
      <c r="J252" s="324">
        <v>0.25</v>
      </c>
      <c r="K252" s="324">
        <v>0</v>
      </c>
      <c r="L252" s="324">
        <v>0</v>
      </c>
      <c r="M252" s="327" t="s">
        <v>1868</v>
      </c>
      <c r="N252" s="324">
        <v>0.02</v>
      </c>
      <c r="O252" s="324">
        <v>0.1</v>
      </c>
      <c r="P252" s="324"/>
      <c r="Q252" s="324">
        <v>0.14000000000000001</v>
      </c>
      <c r="R252" s="324"/>
      <c r="S252" s="324"/>
      <c r="T252" s="324">
        <v>0.02</v>
      </c>
      <c r="U252" s="324">
        <v>0.01</v>
      </c>
      <c r="V252" s="324"/>
      <c r="W252" s="324">
        <v>0.05</v>
      </c>
      <c r="X252" s="316"/>
      <c r="Y252" s="316"/>
      <c r="Z252" s="316"/>
      <c r="AA252" s="316"/>
      <c r="AB252" s="316"/>
      <c r="AC252" s="316"/>
      <c r="AD252" s="316"/>
      <c r="AE252" s="316"/>
      <c r="AF252" s="316"/>
      <c r="AG252" s="316"/>
      <c r="AH252" s="316"/>
      <c r="AI252" s="316"/>
      <c r="AJ252" s="316"/>
      <c r="AK252" s="316"/>
      <c r="AL252" s="316"/>
      <c r="AM252" s="316"/>
      <c r="AN252" s="316"/>
      <c r="AO252" s="316"/>
      <c r="AP252" s="316"/>
      <c r="AQ252" s="316"/>
      <c r="AR252" s="316"/>
      <c r="AS252" s="316"/>
      <c r="AT252" s="327" t="s">
        <v>232</v>
      </c>
      <c r="AU252" s="458" t="s">
        <v>625</v>
      </c>
      <c r="AV252" s="455" t="s">
        <v>680</v>
      </c>
      <c r="AW252" s="312"/>
      <c r="AX252" s="456" t="s">
        <v>480</v>
      </c>
      <c r="AY252" s="313"/>
      <c r="AZ252" s="533"/>
      <c r="BA252" s="331"/>
      <c r="BH252" s="458" t="s">
        <v>224</v>
      </c>
      <c r="BI252" s="347"/>
    </row>
    <row r="253" spans="1:61" s="333" customFormat="1" ht="31.2">
      <c r="A253" s="310" t="s">
        <v>1245</v>
      </c>
      <c r="B253" s="458">
        <v>216</v>
      </c>
      <c r="C253" s="455" t="s">
        <v>190</v>
      </c>
      <c r="D253" s="458" t="s">
        <v>27</v>
      </c>
      <c r="E253" s="457"/>
      <c r="F253" s="313"/>
      <c r="G253" s="324">
        <v>1.25</v>
      </c>
      <c r="H253" s="316"/>
      <c r="I253" s="324">
        <v>1.25</v>
      </c>
      <c r="J253" s="324">
        <v>1.25</v>
      </c>
      <c r="K253" s="324">
        <v>0</v>
      </c>
      <c r="L253" s="324">
        <v>0</v>
      </c>
      <c r="M253" s="327" t="s">
        <v>1646</v>
      </c>
      <c r="N253" s="316">
        <v>0.02</v>
      </c>
      <c r="O253" s="316">
        <v>0.1</v>
      </c>
      <c r="P253" s="316"/>
      <c r="Q253" s="316">
        <v>0.25</v>
      </c>
      <c r="R253" s="316"/>
      <c r="S253" s="316"/>
      <c r="T253" s="316">
        <v>0.02</v>
      </c>
      <c r="U253" s="316">
        <v>0.01</v>
      </c>
      <c r="V253" s="316"/>
      <c r="W253" s="316">
        <v>0.02</v>
      </c>
      <c r="X253" s="316"/>
      <c r="Y253" s="316"/>
      <c r="Z253" s="316"/>
      <c r="AA253" s="316"/>
      <c r="AB253" s="316"/>
      <c r="AC253" s="316"/>
      <c r="AD253" s="316"/>
      <c r="AE253" s="316"/>
      <c r="AF253" s="316"/>
      <c r="AG253" s="316"/>
      <c r="AH253" s="316"/>
      <c r="AI253" s="316"/>
      <c r="AJ253" s="316"/>
      <c r="AK253" s="316"/>
      <c r="AL253" s="316"/>
      <c r="AM253" s="316"/>
      <c r="AN253" s="316"/>
      <c r="AO253" s="316"/>
      <c r="AP253" s="316"/>
      <c r="AQ253" s="316"/>
      <c r="AR253" s="316"/>
      <c r="AS253" s="316"/>
      <c r="AT253" s="327" t="s">
        <v>77</v>
      </c>
      <c r="AU253" s="458" t="s">
        <v>625</v>
      </c>
      <c r="AV253" s="455" t="s">
        <v>680</v>
      </c>
      <c r="AW253" s="312"/>
      <c r="AX253" s="456" t="s">
        <v>477</v>
      </c>
      <c r="AY253" s="313"/>
      <c r="AZ253" s="533"/>
      <c r="BA253" s="331"/>
      <c r="BH253" s="458" t="s">
        <v>224</v>
      </c>
      <c r="BI253" s="347"/>
    </row>
    <row r="254" spans="1:61" s="333" customFormat="1" ht="31.2">
      <c r="A254" s="310" t="s">
        <v>1246</v>
      </c>
      <c r="B254" s="458">
        <v>217</v>
      </c>
      <c r="C254" s="455" t="s">
        <v>190</v>
      </c>
      <c r="D254" s="458" t="s">
        <v>27</v>
      </c>
      <c r="E254" s="457"/>
      <c r="F254" s="313"/>
      <c r="G254" s="324">
        <v>0.02</v>
      </c>
      <c r="H254" s="316"/>
      <c r="I254" s="324">
        <v>0.02</v>
      </c>
      <c r="J254" s="324">
        <v>0.02</v>
      </c>
      <c r="K254" s="324">
        <v>0</v>
      </c>
      <c r="L254" s="324">
        <v>0</v>
      </c>
      <c r="M254" s="327" t="s">
        <v>1236</v>
      </c>
      <c r="N254" s="316">
        <v>0.01</v>
      </c>
      <c r="O254" s="316">
        <v>0.01</v>
      </c>
      <c r="P254" s="316"/>
      <c r="Q254" s="316">
        <v>0.05</v>
      </c>
      <c r="R254" s="316"/>
      <c r="S254" s="316"/>
      <c r="T254" s="316">
        <v>0.01</v>
      </c>
      <c r="U254" s="316">
        <v>0.01</v>
      </c>
      <c r="V254" s="316"/>
      <c r="W254" s="316">
        <v>0.01</v>
      </c>
      <c r="X254" s="316"/>
      <c r="Y254" s="316"/>
      <c r="Z254" s="316"/>
      <c r="AA254" s="316"/>
      <c r="AB254" s="316"/>
      <c r="AC254" s="316"/>
      <c r="AD254" s="316"/>
      <c r="AE254" s="316"/>
      <c r="AF254" s="316"/>
      <c r="AG254" s="316"/>
      <c r="AH254" s="316"/>
      <c r="AI254" s="316"/>
      <c r="AJ254" s="316"/>
      <c r="AK254" s="316"/>
      <c r="AL254" s="316"/>
      <c r="AM254" s="316"/>
      <c r="AN254" s="316"/>
      <c r="AO254" s="316"/>
      <c r="AP254" s="316"/>
      <c r="AQ254" s="316"/>
      <c r="AR254" s="316"/>
      <c r="AS254" s="316"/>
      <c r="AT254" s="327" t="s">
        <v>290</v>
      </c>
      <c r="AU254" s="458" t="s">
        <v>625</v>
      </c>
      <c r="AV254" s="455" t="s">
        <v>1251</v>
      </c>
      <c r="AW254" s="312"/>
      <c r="AX254" s="456" t="s">
        <v>627</v>
      </c>
      <c r="AY254" s="313"/>
      <c r="AZ254" s="533"/>
      <c r="BA254" s="331"/>
      <c r="BH254" s="458" t="s">
        <v>224</v>
      </c>
      <c r="BI254" s="347"/>
    </row>
    <row r="255" spans="1:61" s="333" customFormat="1" ht="31.2">
      <c r="A255" s="310" t="s">
        <v>1247</v>
      </c>
      <c r="B255" s="458">
        <v>218</v>
      </c>
      <c r="C255" s="455" t="s">
        <v>190</v>
      </c>
      <c r="D255" s="458" t="s">
        <v>27</v>
      </c>
      <c r="E255" s="457"/>
      <c r="F255" s="313"/>
      <c r="G255" s="324">
        <v>0.11</v>
      </c>
      <c r="H255" s="316"/>
      <c r="I255" s="324">
        <v>0.11</v>
      </c>
      <c r="J255" s="324">
        <v>0.11</v>
      </c>
      <c r="K255" s="324">
        <v>0</v>
      </c>
      <c r="L255" s="324">
        <v>0</v>
      </c>
      <c r="M255" s="327" t="s">
        <v>1639</v>
      </c>
      <c r="N255" s="316">
        <v>0.01</v>
      </c>
      <c r="O255" s="316">
        <v>0.01</v>
      </c>
      <c r="P255" s="316"/>
      <c r="Q255" s="316">
        <v>0.05</v>
      </c>
      <c r="R255" s="316"/>
      <c r="S255" s="316"/>
      <c r="T255" s="316">
        <v>0.01</v>
      </c>
      <c r="U255" s="316">
        <v>0.01</v>
      </c>
      <c r="V255" s="316"/>
      <c r="W255" s="316">
        <v>0.01</v>
      </c>
      <c r="X255" s="316"/>
      <c r="Y255" s="316"/>
      <c r="Z255" s="316"/>
      <c r="AA255" s="316"/>
      <c r="AB255" s="316"/>
      <c r="AC255" s="316"/>
      <c r="AD255" s="316"/>
      <c r="AE255" s="316"/>
      <c r="AF255" s="316"/>
      <c r="AG255" s="316"/>
      <c r="AH255" s="316"/>
      <c r="AI255" s="316"/>
      <c r="AJ255" s="316"/>
      <c r="AK255" s="316"/>
      <c r="AL255" s="316"/>
      <c r="AM255" s="316"/>
      <c r="AN255" s="316"/>
      <c r="AO255" s="316"/>
      <c r="AP255" s="316"/>
      <c r="AQ255" s="316"/>
      <c r="AR255" s="316"/>
      <c r="AS255" s="316"/>
      <c r="AT255" s="327" t="s">
        <v>236</v>
      </c>
      <c r="AU255" s="458" t="s">
        <v>625</v>
      </c>
      <c r="AV255" s="455" t="s">
        <v>1251</v>
      </c>
      <c r="AW255" s="312"/>
      <c r="AX255" s="456" t="s">
        <v>627</v>
      </c>
      <c r="AY255" s="313"/>
      <c r="AZ255" s="533"/>
      <c r="BA255" s="331"/>
      <c r="BH255" s="458" t="s">
        <v>224</v>
      </c>
      <c r="BI255" s="347"/>
    </row>
    <row r="256" spans="1:61" s="333" customFormat="1" ht="46.8">
      <c r="A256" s="310" t="s">
        <v>1248</v>
      </c>
      <c r="B256" s="458">
        <v>219</v>
      </c>
      <c r="C256" s="455" t="s">
        <v>190</v>
      </c>
      <c r="D256" s="458" t="s">
        <v>27</v>
      </c>
      <c r="E256" s="457"/>
      <c r="F256" s="313"/>
      <c r="G256" s="324">
        <v>0.1</v>
      </c>
      <c r="H256" s="316"/>
      <c r="I256" s="324">
        <v>0.1</v>
      </c>
      <c r="J256" s="324">
        <v>0.1</v>
      </c>
      <c r="K256" s="324">
        <v>0</v>
      </c>
      <c r="L256" s="324">
        <v>0</v>
      </c>
      <c r="M256" s="327" t="s">
        <v>1237</v>
      </c>
      <c r="N256" s="316">
        <v>0.1</v>
      </c>
      <c r="O256" s="316">
        <v>0.01</v>
      </c>
      <c r="P256" s="316"/>
      <c r="Q256" s="316">
        <v>0.34</v>
      </c>
      <c r="R256" s="316"/>
      <c r="S256" s="316"/>
      <c r="T256" s="316">
        <v>0.01</v>
      </c>
      <c r="U256" s="316">
        <v>0.1</v>
      </c>
      <c r="V256" s="316"/>
      <c r="W256" s="316">
        <v>0.01</v>
      </c>
      <c r="X256" s="316"/>
      <c r="Y256" s="316"/>
      <c r="Z256" s="316"/>
      <c r="AA256" s="316"/>
      <c r="AB256" s="316"/>
      <c r="AC256" s="316"/>
      <c r="AD256" s="316"/>
      <c r="AE256" s="316"/>
      <c r="AF256" s="316"/>
      <c r="AG256" s="316"/>
      <c r="AH256" s="316"/>
      <c r="AI256" s="316"/>
      <c r="AJ256" s="316"/>
      <c r="AK256" s="316"/>
      <c r="AL256" s="316"/>
      <c r="AM256" s="316"/>
      <c r="AN256" s="316"/>
      <c r="AO256" s="316"/>
      <c r="AP256" s="316"/>
      <c r="AQ256" s="316"/>
      <c r="AR256" s="316"/>
      <c r="AS256" s="316"/>
      <c r="AT256" s="327" t="s">
        <v>243</v>
      </c>
      <c r="AU256" s="458" t="s">
        <v>625</v>
      </c>
      <c r="AV256" s="455" t="s">
        <v>680</v>
      </c>
      <c r="AW256" s="312"/>
      <c r="AX256" s="456" t="s">
        <v>517</v>
      </c>
      <c r="AY256" s="313"/>
      <c r="AZ256" s="533"/>
      <c r="BA256" s="331"/>
      <c r="BH256" s="458" t="s">
        <v>224</v>
      </c>
      <c r="BI256" s="347"/>
    </row>
    <row r="257" spans="1:61" s="333" customFormat="1" ht="31.2">
      <c r="A257" s="310" t="s">
        <v>1249</v>
      </c>
      <c r="B257" s="458">
        <v>220</v>
      </c>
      <c r="C257" s="455" t="s">
        <v>190</v>
      </c>
      <c r="D257" s="458" t="s">
        <v>27</v>
      </c>
      <c r="E257" s="457"/>
      <c r="F257" s="313"/>
      <c r="G257" s="324">
        <v>0.04</v>
      </c>
      <c r="H257" s="316"/>
      <c r="I257" s="324">
        <v>0.04</v>
      </c>
      <c r="J257" s="324">
        <v>0.04</v>
      </c>
      <c r="K257" s="324">
        <v>0</v>
      </c>
      <c r="L257" s="324">
        <v>0</v>
      </c>
      <c r="M257" s="327" t="s">
        <v>4</v>
      </c>
      <c r="N257" s="316">
        <v>0.01</v>
      </c>
      <c r="O257" s="316">
        <v>0.01</v>
      </c>
      <c r="P257" s="316"/>
      <c r="Q257" s="316">
        <v>0.05</v>
      </c>
      <c r="R257" s="316"/>
      <c r="S257" s="316"/>
      <c r="T257" s="316">
        <v>0.01</v>
      </c>
      <c r="U257" s="316">
        <v>0.01</v>
      </c>
      <c r="V257" s="316"/>
      <c r="W257" s="316">
        <v>0.01</v>
      </c>
      <c r="X257" s="316"/>
      <c r="Y257" s="316"/>
      <c r="Z257" s="316"/>
      <c r="AA257" s="316"/>
      <c r="AB257" s="316"/>
      <c r="AC257" s="316"/>
      <c r="AD257" s="316"/>
      <c r="AE257" s="316"/>
      <c r="AF257" s="316"/>
      <c r="AG257" s="316"/>
      <c r="AH257" s="316"/>
      <c r="AI257" s="316"/>
      <c r="AJ257" s="316"/>
      <c r="AK257" s="316"/>
      <c r="AL257" s="316"/>
      <c r="AM257" s="316"/>
      <c r="AN257" s="316"/>
      <c r="AO257" s="316"/>
      <c r="AP257" s="316"/>
      <c r="AQ257" s="316"/>
      <c r="AR257" s="316"/>
      <c r="AS257" s="316"/>
      <c r="AT257" s="327" t="s">
        <v>234</v>
      </c>
      <c r="AU257" s="458" t="s">
        <v>625</v>
      </c>
      <c r="AV257" s="455" t="s">
        <v>1251</v>
      </c>
      <c r="AW257" s="312"/>
      <c r="AX257" s="456" t="s">
        <v>628</v>
      </c>
      <c r="AY257" s="313"/>
      <c r="AZ257" s="533"/>
      <c r="BA257" s="331"/>
      <c r="BH257" s="458" t="s">
        <v>224</v>
      </c>
      <c r="BI257" s="347"/>
    </row>
    <row r="258" spans="1:61" s="333" customFormat="1" ht="35.4" customHeight="1">
      <c r="A258" s="321"/>
      <c r="B258" s="457" t="s">
        <v>342</v>
      </c>
      <c r="C258" s="314" t="s">
        <v>1911</v>
      </c>
      <c r="D258" s="457"/>
      <c r="E258" s="457"/>
      <c r="F258" s="313">
        <v>1.2700000000904765E-3</v>
      </c>
      <c r="G258" s="316">
        <f t="shared" ref="G258:L258" si="29">G259+G260</f>
        <v>888.58</v>
      </c>
      <c r="H258" s="316">
        <f t="shared" si="29"/>
        <v>0</v>
      </c>
      <c r="I258" s="316">
        <f t="shared" si="29"/>
        <v>888.58</v>
      </c>
      <c r="J258" s="316">
        <f t="shared" si="29"/>
        <v>31.91</v>
      </c>
      <c r="K258" s="316">
        <f t="shared" si="29"/>
        <v>5.82</v>
      </c>
      <c r="L258" s="316">
        <f t="shared" si="29"/>
        <v>850.95</v>
      </c>
      <c r="M258" s="316"/>
      <c r="N258" s="316">
        <v>3.9562999999999988</v>
      </c>
      <c r="O258" s="316">
        <v>0.65000000000000013</v>
      </c>
      <c r="P258" s="316">
        <v>0</v>
      </c>
      <c r="Q258" s="316">
        <v>33.910000000000004</v>
      </c>
      <c r="R258" s="316">
        <v>6.5000000000000002E-2</v>
      </c>
      <c r="S258" s="316">
        <v>0</v>
      </c>
      <c r="T258" s="316">
        <v>18.630000000000003</v>
      </c>
      <c r="U258" s="316">
        <v>3.53</v>
      </c>
      <c r="V258" s="316">
        <v>1</v>
      </c>
      <c r="W258" s="316">
        <v>0.95099999999999996</v>
      </c>
      <c r="X258" s="316">
        <v>0</v>
      </c>
      <c r="Y258" s="316">
        <v>0.02</v>
      </c>
      <c r="Z258" s="316">
        <v>1.2205999999999999</v>
      </c>
      <c r="AA258" s="316">
        <v>0</v>
      </c>
      <c r="AB258" s="316">
        <v>0.15590000000000001</v>
      </c>
      <c r="AC258" s="316">
        <v>0</v>
      </c>
      <c r="AD258" s="316">
        <v>4.0000000000000002E-4</v>
      </c>
      <c r="AE258" s="316">
        <v>0</v>
      </c>
      <c r="AF258" s="316">
        <v>0</v>
      </c>
      <c r="AG258" s="316">
        <v>13.86</v>
      </c>
      <c r="AH258" s="316">
        <v>1.5248999999999999</v>
      </c>
      <c r="AI258" s="316">
        <v>1.0999999999999999E-2</v>
      </c>
      <c r="AJ258" s="316">
        <v>0</v>
      </c>
      <c r="AK258" s="316">
        <v>2.2499999999999999E-2</v>
      </c>
      <c r="AL258" s="316">
        <v>0.22559999999999999</v>
      </c>
      <c r="AM258" s="316">
        <v>0</v>
      </c>
      <c r="AN258" s="316">
        <v>0.7</v>
      </c>
      <c r="AO258" s="316">
        <v>0</v>
      </c>
      <c r="AP258" s="316">
        <v>0</v>
      </c>
      <c r="AQ258" s="316">
        <v>355.22099999999995</v>
      </c>
      <c r="AR258" s="316">
        <v>1E-3</v>
      </c>
      <c r="AS258" s="316">
        <v>1.07</v>
      </c>
      <c r="AT258" s="313"/>
      <c r="AU258" s="457"/>
      <c r="AV258" s="312"/>
      <c r="AW258" s="312"/>
      <c r="AX258" s="312"/>
      <c r="AY258" s="313"/>
      <c r="AZ258" s="457"/>
      <c r="BA258" s="331"/>
      <c r="BB258" s="332"/>
      <c r="BH258" s="458"/>
      <c r="BI258" s="347"/>
    </row>
    <row r="259" spans="1:61" s="333" customFormat="1" ht="48.6" customHeight="1">
      <c r="A259" s="321"/>
      <c r="B259" s="457" t="s">
        <v>214</v>
      </c>
      <c r="C259" s="312" t="s">
        <v>215</v>
      </c>
      <c r="D259" s="457"/>
      <c r="E259" s="457"/>
      <c r="F259" s="313">
        <v>0</v>
      </c>
      <c r="G259" s="316"/>
      <c r="H259" s="316"/>
      <c r="I259" s="316"/>
      <c r="J259" s="316"/>
      <c r="K259" s="316"/>
      <c r="L259" s="316"/>
      <c r="M259" s="316"/>
      <c r="N259" s="316"/>
      <c r="O259" s="316"/>
      <c r="P259" s="316"/>
      <c r="Q259" s="316"/>
      <c r="R259" s="316"/>
      <c r="S259" s="316"/>
      <c r="T259" s="316"/>
      <c r="U259" s="316"/>
      <c r="V259" s="316"/>
      <c r="W259" s="316"/>
      <c r="X259" s="316"/>
      <c r="Y259" s="316"/>
      <c r="Z259" s="316"/>
      <c r="AA259" s="316"/>
      <c r="AB259" s="316"/>
      <c r="AC259" s="316"/>
      <c r="AD259" s="316"/>
      <c r="AE259" s="316"/>
      <c r="AF259" s="316"/>
      <c r="AG259" s="316"/>
      <c r="AH259" s="316"/>
      <c r="AI259" s="316"/>
      <c r="AJ259" s="316"/>
      <c r="AK259" s="316"/>
      <c r="AL259" s="316"/>
      <c r="AM259" s="316"/>
      <c r="AN259" s="316"/>
      <c r="AO259" s="316"/>
      <c r="AP259" s="316"/>
      <c r="AQ259" s="316"/>
      <c r="AR259" s="316"/>
      <c r="AS259" s="316"/>
      <c r="AT259" s="313"/>
      <c r="AU259" s="457"/>
      <c r="AV259" s="312"/>
      <c r="AW259" s="312"/>
      <c r="AX259" s="312"/>
      <c r="AY259" s="313"/>
      <c r="AZ259" s="457"/>
      <c r="BA259" s="331"/>
      <c r="BB259" s="332"/>
      <c r="BH259" s="458"/>
      <c r="BI259" s="347"/>
    </row>
    <row r="260" spans="1:61" s="333" customFormat="1" ht="15.6">
      <c r="A260" s="321"/>
      <c r="B260" s="457" t="s">
        <v>228</v>
      </c>
      <c r="C260" s="312" t="s">
        <v>229</v>
      </c>
      <c r="D260" s="457"/>
      <c r="E260" s="457"/>
      <c r="F260" s="313">
        <v>1.2700000000904765E-3</v>
      </c>
      <c r="G260" s="316">
        <f t="shared" ref="G260:L260" si="30">G261+G267</f>
        <v>888.58</v>
      </c>
      <c r="H260" s="316">
        <f t="shared" si="30"/>
        <v>0</v>
      </c>
      <c r="I260" s="316">
        <f t="shared" si="30"/>
        <v>888.58</v>
      </c>
      <c r="J260" s="316">
        <f t="shared" si="30"/>
        <v>31.91</v>
      </c>
      <c r="K260" s="316">
        <f t="shared" si="30"/>
        <v>5.82</v>
      </c>
      <c r="L260" s="316">
        <f t="shared" si="30"/>
        <v>850.95</v>
      </c>
      <c r="M260" s="316"/>
      <c r="N260" s="316">
        <v>3.9562999999999988</v>
      </c>
      <c r="O260" s="316">
        <v>0.65000000000000013</v>
      </c>
      <c r="P260" s="316">
        <v>0</v>
      </c>
      <c r="Q260" s="316">
        <v>33.910000000000004</v>
      </c>
      <c r="R260" s="316">
        <v>6.5000000000000002E-2</v>
      </c>
      <c r="S260" s="316">
        <v>0</v>
      </c>
      <c r="T260" s="316">
        <v>18.630000000000003</v>
      </c>
      <c r="U260" s="316">
        <v>3.53</v>
      </c>
      <c r="V260" s="316">
        <v>1</v>
      </c>
      <c r="W260" s="316">
        <v>0.95099999999999996</v>
      </c>
      <c r="X260" s="316">
        <v>0</v>
      </c>
      <c r="Y260" s="316">
        <v>0.02</v>
      </c>
      <c r="Z260" s="316">
        <v>1.2205999999999999</v>
      </c>
      <c r="AA260" s="316">
        <v>0</v>
      </c>
      <c r="AB260" s="316">
        <v>0.15590000000000001</v>
      </c>
      <c r="AC260" s="316">
        <v>0</v>
      </c>
      <c r="AD260" s="316">
        <v>4.0000000000000002E-4</v>
      </c>
      <c r="AE260" s="316">
        <v>0</v>
      </c>
      <c r="AF260" s="316">
        <v>0</v>
      </c>
      <c r="AG260" s="316">
        <v>13.86</v>
      </c>
      <c r="AH260" s="316">
        <v>1.5248999999999999</v>
      </c>
      <c r="AI260" s="316">
        <v>1.0999999999999999E-2</v>
      </c>
      <c r="AJ260" s="316">
        <v>0</v>
      </c>
      <c r="AK260" s="316">
        <v>2.2499999999999999E-2</v>
      </c>
      <c r="AL260" s="316">
        <v>0.22559999999999999</v>
      </c>
      <c r="AM260" s="316">
        <v>0</v>
      </c>
      <c r="AN260" s="316">
        <v>0.7</v>
      </c>
      <c r="AO260" s="316">
        <v>0</v>
      </c>
      <c r="AP260" s="316">
        <v>0</v>
      </c>
      <c r="AQ260" s="316">
        <v>355.22099999999995</v>
      </c>
      <c r="AR260" s="316">
        <v>1E-3</v>
      </c>
      <c r="AS260" s="316">
        <v>1.07</v>
      </c>
      <c r="AT260" s="313"/>
      <c r="AU260" s="457"/>
      <c r="AV260" s="312"/>
      <c r="AW260" s="312"/>
      <c r="AX260" s="312"/>
      <c r="AY260" s="313"/>
      <c r="AZ260" s="457"/>
      <c r="BA260" s="331"/>
      <c r="BB260" s="332"/>
      <c r="BH260" s="458"/>
      <c r="BI260" s="347"/>
    </row>
    <row r="261" spans="1:61" s="333" customFormat="1" ht="46.8">
      <c r="A261" s="321"/>
      <c r="B261" s="457" t="s">
        <v>33</v>
      </c>
      <c r="C261" s="312" t="s">
        <v>230</v>
      </c>
      <c r="D261" s="457"/>
      <c r="E261" s="457"/>
      <c r="F261" s="313">
        <v>5.5699999999916372E-3</v>
      </c>
      <c r="G261" s="316">
        <f>G262+G264</f>
        <v>13.42</v>
      </c>
      <c r="H261" s="316">
        <f t="shared" ref="H261:L261" si="31">H262+H264</f>
        <v>0</v>
      </c>
      <c r="I261" s="316">
        <f t="shared" si="31"/>
        <v>13.42</v>
      </c>
      <c r="J261" s="316">
        <f t="shared" si="31"/>
        <v>7.7</v>
      </c>
      <c r="K261" s="316">
        <f t="shared" si="31"/>
        <v>5.7200000000000006</v>
      </c>
      <c r="L261" s="316">
        <f t="shared" si="31"/>
        <v>0.1</v>
      </c>
      <c r="M261" s="316"/>
      <c r="N261" s="316">
        <v>3.886299999999999</v>
      </c>
      <c r="O261" s="316">
        <v>0.65000000000000013</v>
      </c>
      <c r="P261" s="316">
        <v>0</v>
      </c>
      <c r="Q261" s="316">
        <v>7.8500000000000014</v>
      </c>
      <c r="R261" s="316">
        <v>6.5000000000000002E-2</v>
      </c>
      <c r="S261" s="316">
        <v>0</v>
      </c>
      <c r="T261" s="316">
        <v>2.4900000000000002</v>
      </c>
      <c r="U261" s="316">
        <v>3.53</v>
      </c>
      <c r="V261" s="316">
        <v>1</v>
      </c>
      <c r="W261" s="316">
        <v>0.95099999999999996</v>
      </c>
      <c r="X261" s="316">
        <v>0</v>
      </c>
      <c r="Y261" s="316">
        <v>0.02</v>
      </c>
      <c r="Z261" s="316">
        <v>1.2205999999999999</v>
      </c>
      <c r="AA261" s="316">
        <v>0</v>
      </c>
      <c r="AB261" s="316">
        <v>0.15590000000000001</v>
      </c>
      <c r="AC261" s="316">
        <v>0</v>
      </c>
      <c r="AD261" s="316">
        <v>4.0000000000000002E-4</v>
      </c>
      <c r="AE261" s="316">
        <v>0</v>
      </c>
      <c r="AF261" s="316">
        <v>0</v>
      </c>
      <c r="AG261" s="316">
        <v>13.86</v>
      </c>
      <c r="AH261" s="316">
        <v>1.5248999999999999</v>
      </c>
      <c r="AI261" s="316">
        <v>1.0999999999999999E-2</v>
      </c>
      <c r="AJ261" s="316">
        <v>0</v>
      </c>
      <c r="AK261" s="316">
        <v>2.2499999999999999E-2</v>
      </c>
      <c r="AL261" s="316">
        <v>0.22559999999999999</v>
      </c>
      <c r="AM261" s="316">
        <v>0</v>
      </c>
      <c r="AN261" s="316">
        <v>0.7</v>
      </c>
      <c r="AO261" s="316">
        <v>0</v>
      </c>
      <c r="AP261" s="316">
        <v>0</v>
      </c>
      <c r="AQ261" s="316">
        <v>13.620999999999999</v>
      </c>
      <c r="AR261" s="316">
        <v>1E-3</v>
      </c>
      <c r="AS261" s="316">
        <v>1.07</v>
      </c>
      <c r="AT261" s="313"/>
      <c r="AU261" s="457"/>
      <c r="AV261" s="312"/>
      <c r="AW261" s="312"/>
      <c r="AX261" s="312"/>
      <c r="AY261" s="313"/>
      <c r="AZ261" s="457"/>
      <c r="BA261" s="331"/>
      <c r="BB261" s="332"/>
      <c r="BH261" s="458"/>
      <c r="BI261" s="347"/>
    </row>
    <row r="262" spans="1:61" s="333" customFormat="1" ht="15.6">
      <c r="A262" s="321"/>
      <c r="B262" s="457" t="s">
        <v>34</v>
      </c>
      <c r="C262" s="312" t="s">
        <v>69</v>
      </c>
      <c r="D262" s="458"/>
      <c r="E262" s="457"/>
      <c r="F262" s="313">
        <v>4.3999999999968509E-3</v>
      </c>
      <c r="G262" s="316">
        <f>G263</f>
        <v>8.06</v>
      </c>
      <c r="H262" s="316">
        <f t="shared" ref="H262:L262" si="32">H263</f>
        <v>0</v>
      </c>
      <c r="I262" s="316">
        <f t="shared" si="32"/>
        <v>8.06</v>
      </c>
      <c r="J262" s="316">
        <f t="shared" si="32"/>
        <v>5.32</v>
      </c>
      <c r="K262" s="316">
        <f t="shared" si="32"/>
        <v>2.74</v>
      </c>
      <c r="L262" s="316">
        <f t="shared" si="32"/>
        <v>0.04</v>
      </c>
      <c r="M262" s="327"/>
      <c r="N262" s="316">
        <v>3.8762999999999992</v>
      </c>
      <c r="O262" s="316">
        <v>0.62000000000000011</v>
      </c>
      <c r="P262" s="316">
        <v>0</v>
      </c>
      <c r="Q262" s="316">
        <v>7.7700000000000014</v>
      </c>
      <c r="R262" s="316">
        <v>0</v>
      </c>
      <c r="S262" s="316">
        <v>0</v>
      </c>
      <c r="T262" s="316">
        <v>2.4900000000000002</v>
      </c>
      <c r="U262" s="316">
        <v>3.53</v>
      </c>
      <c r="V262" s="316">
        <v>1</v>
      </c>
      <c r="W262" s="316">
        <v>0.95</v>
      </c>
      <c r="X262" s="316">
        <v>0</v>
      </c>
      <c r="Y262" s="316">
        <v>0</v>
      </c>
      <c r="Z262" s="316">
        <v>1.2</v>
      </c>
      <c r="AA262" s="316">
        <v>0</v>
      </c>
      <c r="AB262" s="316">
        <v>0.15530000000000002</v>
      </c>
      <c r="AC262" s="316">
        <v>0</v>
      </c>
      <c r="AD262" s="316">
        <v>0</v>
      </c>
      <c r="AE262" s="316">
        <v>0</v>
      </c>
      <c r="AF262" s="316">
        <v>0</v>
      </c>
      <c r="AG262" s="316">
        <v>13.76</v>
      </c>
      <c r="AH262" s="316">
        <v>1.5248999999999999</v>
      </c>
      <c r="AI262" s="316">
        <v>1.0999999999999999E-2</v>
      </c>
      <c r="AJ262" s="316">
        <v>0</v>
      </c>
      <c r="AK262" s="316">
        <v>2.2499999999999999E-2</v>
      </c>
      <c r="AL262" s="316">
        <v>0.22559999999999999</v>
      </c>
      <c r="AM262" s="316">
        <v>0</v>
      </c>
      <c r="AN262" s="316">
        <v>0.7</v>
      </c>
      <c r="AO262" s="316">
        <v>0</v>
      </c>
      <c r="AP262" s="316">
        <v>0</v>
      </c>
      <c r="AQ262" s="316">
        <v>12.69</v>
      </c>
      <c r="AR262" s="316">
        <v>0</v>
      </c>
      <c r="AS262" s="316">
        <v>0.3</v>
      </c>
      <c r="AT262" s="327"/>
      <c r="AU262" s="458"/>
      <c r="AV262" s="456"/>
      <c r="AW262" s="456"/>
      <c r="AX262" s="456"/>
      <c r="AY262" s="327"/>
      <c r="AZ262" s="458"/>
      <c r="BA262" s="331"/>
      <c r="BB262" s="332"/>
      <c r="BH262" s="458"/>
      <c r="BI262" s="347"/>
    </row>
    <row r="263" spans="1:61" s="333" customFormat="1" ht="78">
      <c r="A263" s="310" t="s">
        <v>1894</v>
      </c>
      <c r="B263" s="458">
        <v>1</v>
      </c>
      <c r="C263" s="389" t="s">
        <v>1889</v>
      </c>
      <c r="D263" s="458" t="s">
        <v>18</v>
      </c>
      <c r="E263" s="457"/>
      <c r="F263" s="313"/>
      <c r="G263" s="324">
        <v>8.06</v>
      </c>
      <c r="H263" s="324"/>
      <c r="I263" s="324">
        <v>8.06</v>
      </c>
      <c r="J263" s="324">
        <v>5.32</v>
      </c>
      <c r="K263" s="324">
        <v>2.74</v>
      </c>
      <c r="L263" s="324">
        <v>0.04</v>
      </c>
      <c r="M263" s="327" t="s">
        <v>1898</v>
      </c>
      <c r="N263" s="316"/>
      <c r="O263" s="316"/>
      <c r="P263" s="316"/>
      <c r="Q263" s="316"/>
      <c r="R263" s="316"/>
      <c r="S263" s="316"/>
      <c r="T263" s="316"/>
      <c r="U263" s="316"/>
      <c r="V263" s="316"/>
      <c r="W263" s="316"/>
      <c r="X263" s="316"/>
      <c r="Y263" s="316"/>
      <c r="Z263" s="316"/>
      <c r="AA263" s="316"/>
      <c r="AB263" s="316"/>
      <c r="AC263" s="316"/>
      <c r="AD263" s="316"/>
      <c r="AE263" s="316"/>
      <c r="AF263" s="316"/>
      <c r="AG263" s="316"/>
      <c r="AH263" s="316"/>
      <c r="AI263" s="316"/>
      <c r="AJ263" s="316"/>
      <c r="AK263" s="316"/>
      <c r="AL263" s="316"/>
      <c r="AM263" s="316"/>
      <c r="AN263" s="316"/>
      <c r="AO263" s="316"/>
      <c r="AP263" s="316"/>
      <c r="AQ263" s="316"/>
      <c r="AR263" s="316"/>
      <c r="AS263" s="316"/>
      <c r="AT263" s="327" t="s">
        <v>1887</v>
      </c>
      <c r="AU263" s="458" t="s">
        <v>539</v>
      </c>
      <c r="AV263" s="456" t="s">
        <v>1888</v>
      </c>
      <c r="AW263" s="456"/>
      <c r="AX263" s="456"/>
      <c r="AY263" s="327"/>
      <c r="AZ263" s="349" t="s">
        <v>820</v>
      </c>
      <c r="BA263" s="331"/>
      <c r="BB263" s="332"/>
      <c r="BH263" s="458"/>
      <c r="BI263" s="388" t="s">
        <v>1890</v>
      </c>
    </row>
    <row r="264" spans="1:61" s="333" customFormat="1" ht="16.8">
      <c r="A264" s="310"/>
      <c r="B264" s="457" t="s">
        <v>37</v>
      </c>
      <c r="C264" s="312" t="s">
        <v>1884</v>
      </c>
      <c r="D264" s="458"/>
      <c r="E264" s="457"/>
      <c r="F264" s="313"/>
      <c r="G264" s="316">
        <f>G265+G266</f>
        <v>5.3599999999999994</v>
      </c>
      <c r="H264" s="316">
        <f t="shared" ref="H264:L264" si="33">H265+H266</f>
        <v>0</v>
      </c>
      <c r="I264" s="316">
        <f t="shared" si="33"/>
        <v>5.3599999999999994</v>
      </c>
      <c r="J264" s="316">
        <f t="shared" si="33"/>
        <v>2.38</v>
      </c>
      <c r="K264" s="316">
        <f t="shared" si="33"/>
        <v>2.98</v>
      </c>
      <c r="L264" s="316">
        <f t="shared" si="33"/>
        <v>6.0000000000000005E-2</v>
      </c>
      <c r="M264" s="327"/>
      <c r="N264" s="316"/>
      <c r="O264" s="316"/>
      <c r="P264" s="316"/>
      <c r="Q264" s="316"/>
      <c r="R264" s="316"/>
      <c r="S264" s="316"/>
      <c r="T264" s="316"/>
      <c r="U264" s="316"/>
      <c r="V264" s="316"/>
      <c r="W264" s="316"/>
      <c r="X264" s="316"/>
      <c r="Y264" s="316"/>
      <c r="Z264" s="316"/>
      <c r="AA264" s="316"/>
      <c r="AB264" s="316"/>
      <c r="AC264" s="316"/>
      <c r="AD264" s="316"/>
      <c r="AE264" s="316"/>
      <c r="AF264" s="316"/>
      <c r="AG264" s="316"/>
      <c r="AH264" s="316"/>
      <c r="AI264" s="316"/>
      <c r="AJ264" s="316"/>
      <c r="AK264" s="316"/>
      <c r="AL264" s="316"/>
      <c r="AM264" s="316"/>
      <c r="AN264" s="316"/>
      <c r="AO264" s="316"/>
      <c r="AP264" s="316"/>
      <c r="AQ264" s="316"/>
      <c r="AR264" s="316"/>
      <c r="AS264" s="316"/>
      <c r="AT264" s="327"/>
      <c r="AU264" s="458"/>
      <c r="AV264" s="456"/>
      <c r="AW264" s="456"/>
      <c r="AX264" s="456"/>
      <c r="AY264" s="327"/>
      <c r="AZ264" s="349"/>
      <c r="BA264" s="331"/>
      <c r="BB264" s="332"/>
      <c r="BH264" s="458"/>
      <c r="BI264" s="388"/>
    </row>
    <row r="265" spans="1:61" s="333" customFormat="1" ht="94.8" customHeight="1">
      <c r="A265" s="321" t="s">
        <v>1895</v>
      </c>
      <c r="B265" s="458">
        <v>2</v>
      </c>
      <c r="C265" s="456" t="s">
        <v>1885</v>
      </c>
      <c r="D265" s="458" t="s">
        <v>19</v>
      </c>
      <c r="E265" s="457"/>
      <c r="F265" s="313"/>
      <c r="G265" s="324">
        <v>3.86</v>
      </c>
      <c r="H265" s="324"/>
      <c r="I265" s="16">
        <v>3.86</v>
      </c>
      <c r="J265" s="324">
        <v>1.5</v>
      </c>
      <c r="K265" s="324">
        <v>2.36</v>
      </c>
      <c r="L265" s="324">
        <v>0.05</v>
      </c>
      <c r="M265" s="327" t="s">
        <v>1899</v>
      </c>
      <c r="N265" s="316"/>
      <c r="O265" s="316"/>
      <c r="P265" s="316"/>
      <c r="Q265" s="316"/>
      <c r="R265" s="316"/>
      <c r="S265" s="316"/>
      <c r="T265" s="316"/>
      <c r="U265" s="316"/>
      <c r="V265" s="316"/>
      <c r="W265" s="316"/>
      <c r="X265" s="316"/>
      <c r="Y265" s="316"/>
      <c r="Z265" s="316"/>
      <c r="AA265" s="316"/>
      <c r="AB265" s="316"/>
      <c r="AC265" s="316"/>
      <c r="AD265" s="316"/>
      <c r="AE265" s="316"/>
      <c r="AF265" s="316"/>
      <c r="AG265" s="316"/>
      <c r="AH265" s="316"/>
      <c r="AI265" s="316"/>
      <c r="AJ265" s="316"/>
      <c r="AK265" s="316"/>
      <c r="AL265" s="316"/>
      <c r="AM265" s="316"/>
      <c r="AN265" s="316"/>
      <c r="AO265" s="316"/>
      <c r="AP265" s="316"/>
      <c r="AQ265" s="316"/>
      <c r="AR265" s="316"/>
      <c r="AS265" s="316"/>
      <c r="AT265" s="327" t="s">
        <v>1887</v>
      </c>
      <c r="AU265" s="458" t="s">
        <v>539</v>
      </c>
      <c r="AV265" s="456" t="s">
        <v>1888</v>
      </c>
      <c r="AW265" s="456"/>
      <c r="AX265" s="456"/>
      <c r="AY265" s="327"/>
      <c r="AZ265" s="349" t="s">
        <v>820</v>
      </c>
      <c r="BA265" s="331"/>
      <c r="BB265" s="332"/>
      <c r="BH265" s="458"/>
      <c r="BI265" s="388" t="s">
        <v>1890</v>
      </c>
    </row>
    <row r="266" spans="1:61" s="333" customFormat="1" ht="88.8" customHeight="1">
      <c r="A266" s="321" t="s">
        <v>1896</v>
      </c>
      <c r="B266" s="458">
        <v>3</v>
      </c>
      <c r="C266" s="389" t="s">
        <v>1886</v>
      </c>
      <c r="D266" s="458" t="s">
        <v>19</v>
      </c>
      <c r="E266" s="457"/>
      <c r="F266" s="313"/>
      <c r="G266" s="324">
        <v>1.5</v>
      </c>
      <c r="H266" s="324"/>
      <c r="I266" s="324">
        <v>1.5</v>
      </c>
      <c r="J266" s="324">
        <v>0.88</v>
      </c>
      <c r="K266" s="324">
        <v>0.62</v>
      </c>
      <c r="L266" s="324">
        <v>0.01</v>
      </c>
      <c r="M266" s="327" t="s">
        <v>1900</v>
      </c>
      <c r="N266" s="316"/>
      <c r="O266" s="316"/>
      <c r="P266" s="316"/>
      <c r="Q266" s="316"/>
      <c r="R266" s="316"/>
      <c r="S266" s="316"/>
      <c r="T266" s="316"/>
      <c r="U266" s="316"/>
      <c r="V266" s="316"/>
      <c r="W266" s="316"/>
      <c r="X266" s="316"/>
      <c r="Y266" s="316"/>
      <c r="Z266" s="316"/>
      <c r="AA266" s="316"/>
      <c r="AB266" s="316"/>
      <c r="AC266" s="316"/>
      <c r="AD266" s="316"/>
      <c r="AE266" s="316"/>
      <c r="AF266" s="316"/>
      <c r="AG266" s="316"/>
      <c r="AH266" s="316"/>
      <c r="AI266" s="316"/>
      <c r="AJ266" s="316"/>
      <c r="AK266" s="316"/>
      <c r="AL266" s="316"/>
      <c r="AM266" s="316"/>
      <c r="AN266" s="316"/>
      <c r="AO266" s="316"/>
      <c r="AP266" s="316"/>
      <c r="AQ266" s="316"/>
      <c r="AR266" s="316"/>
      <c r="AS266" s="316"/>
      <c r="AT266" s="327" t="s">
        <v>1887</v>
      </c>
      <c r="AU266" s="458" t="s">
        <v>539</v>
      </c>
      <c r="AV266" s="456" t="s">
        <v>1888</v>
      </c>
      <c r="AW266" s="456"/>
      <c r="AX266" s="456"/>
      <c r="AY266" s="327"/>
      <c r="AZ266" s="349" t="s">
        <v>820</v>
      </c>
      <c r="BA266" s="331"/>
      <c r="BB266" s="332"/>
      <c r="BH266" s="458"/>
      <c r="BI266" s="388" t="s">
        <v>1890</v>
      </c>
    </row>
    <row r="267" spans="1:61" s="333" customFormat="1" ht="82.2" customHeight="1">
      <c r="A267" s="321"/>
      <c r="B267" s="457" t="s">
        <v>42</v>
      </c>
      <c r="C267" s="314" t="s">
        <v>319</v>
      </c>
      <c r="D267" s="457"/>
      <c r="E267" s="457"/>
      <c r="F267" s="313">
        <v>-4.3000000000006366E-3</v>
      </c>
      <c r="G267" s="316">
        <f t="shared" ref="G267:L267" si="34">G268+G269+G273+G275+G277+G279</f>
        <v>875.16000000000008</v>
      </c>
      <c r="H267" s="316">
        <f t="shared" si="34"/>
        <v>0</v>
      </c>
      <c r="I267" s="316">
        <f t="shared" si="34"/>
        <v>875.16000000000008</v>
      </c>
      <c r="J267" s="316">
        <f t="shared" si="34"/>
        <v>24.21</v>
      </c>
      <c r="K267" s="316">
        <f t="shared" si="34"/>
        <v>0.1</v>
      </c>
      <c r="L267" s="316">
        <f t="shared" si="34"/>
        <v>850.85</v>
      </c>
      <c r="M267" s="327"/>
      <c r="N267" s="316"/>
      <c r="O267" s="316"/>
      <c r="P267" s="316"/>
      <c r="Q267" s="316"/>
      <c r="R267" s="316"/>
      <c r="S267" s="316"/>
      <c r="T267" s="316"/>
      <c r="U267" s="316"/>
      <c r="V267" s="316"/>
      <c r="W267" s="316"/>
      <c r="X267" s="316"/>
      <c r="Y267" s="316"/>
      <c r="Z267" s="316"/>
      <c r="AA267" s="316"/>
      <c r="AB267" s="316"/>
      <c r="AC267" s="316"/>
      <c r="AD267" s="316"/>
      <c r="AE267" s="316"/>
      <c r="AF267" s="316"/>
      <c r="AG267" s="316"/>
      <c r="AH267" s="316"/>
      <c r="AI267" s="316"/>
      <c r="AJ267" s="316"/>
      <c r="AK267" s="316"/>
      <c r="AL267" s="316"/>
      <c r="AM267" s="316"/>
      <c r="AN267" s="316"/>
      <c r="AO267" s="316"/>
      <c r="AP267" s="316"/>
      <c r="AQ267" s="316"/>
      <c r="AR267" s="316"/>
      <c r="AS267" s="316"/>
      <c r="AT267" s="390"/>
      <c r="AU267" s="457"/>
      <c r="AV267" s="370"/>
      <c r="AW267" s="312"/>
      <c r="AX267" s="312"/>
      <c r="AY267" s="313"/>
      <c r="AZ267" s="458"/>
      <c r="BA267" s="331"/>
      <c r="BH267" s="458"/>
      <c r="BI267" s="370"/>
    </row>
    <row r="268" spans="1:61" s="333" customFormat="1" ht="15.6">
      <c r="A268" s="321"/>
      <c r="B268" s="457" t="s">
        <v>43</v>
      </c>
      <c r="C268" s="314" t="s">
        <v>163</v>
      </c>
      <c r="D268" s="457"/>
      <c r="E268" s="457"/>
      <c r="F268" s="313"/>
      <c r="G268" s="316">
        <f>G269</f>
        <v>8.99</v>
      </c>
      <c r="H268" s="316">
        <f t="shared" ref="H268:L268" si="35">H269</f>
        <v>0</v>
      </c>
      <c r="I268" s="316">
        <f t="shared" si="35"/>
        <v>8.99</v>
      </c>
      <c r="J268" s="316">
        <f t="shared" si="35"/>
        <v>8.74</v>
      </c>
      <c r="K268" s="316">
        <f t="shared" si="35"/>
        <v>0.05</v>
      </c>
      <c r="L268" s="316">
        <f t="shared" si="35"/>
        <v>0.2</v>
      </c>
      <c r="M268" s="313"/>
      <c r="N268" s="316"/>
      <c r="O268" s="316"/>
      <c r="P268" s="316"/>
      <c r="Q268" s="316"/>
      <c r="R268" s="316"/>
      <c r="S268" s="316"/>
      <c r="T268" s="316"/>
      <c r="U268" s="316"/>
      <c r="V268" s="316"/>
      <c r="W268" s="316"/>
      <c r="X268" s="316"/>
      <c r="Y268" s="316"/>
      <c r="Z268" s="316"/>
      <c r="AA268" s="316"/>
      <c r="AB268" s="316"/>
      <c r="AC268" s="316"/>
      <c r="AD268" s="316"/>
      <c r="AE268" s="316"/>
      <c r="AF268" s="316"/>
      <c r="AG268" s="316"/>
      <c r="AH268" s="316"/>
      <c r="AI268" s="316"/>
      <c r="AJ268" s="316"/>
      <c r="AK268" s="316"/>
      <c r="AL268" s="316"/>
      <c r="AM268" s="316"/>
      <c r="AN268" s="316"/>
      <c r="AO268" s="316"/>
      <c r="AP268" s="316"/>
      <c r="AQ268" s="316"/>
      <c r="AR268" s="316"/>
      <c r="AS268" s="316"/>
      <c r="AT268" s="313"/>
      <c r="AU268" s="457"/>
      <c r="AV268" s="312"/>
      <c r="AW268" s="312"/>
      <c r="AX268" s="312"/>
      <c r="AY268" s="313"/>
      <c r="AZ268" s="457"/>
      <c r="BA268" s="331"/>
      <c r="BH268" s="458"/>
      <c r="BI268" s="347"/>
    </row>
    <row r="269" spans="1:61" s="333" customFormat="1" ht="60" customHeight="1">
      <c r="A269" s="310" t="s">
        <v>1219</v>
      </c>
      <c r="B269" s="458">
        <v>4</v>
      </c>
      <c r="C269" s="456" t="s">
        <v>824</v>
      </c>
      <c r="D269" s="458" t="s">
        <v>24</v>
      </c>
      <c r="E269" s="457"/>
      <c r="F269" s="313"/>
      <c r="G269" s="324">
        <v>8.99</v>
      </c>
      <c r="H269" s="324"/>
      <c r="I269" s="324">
        <v>8.99</v>
      </c>
      <c r="J269" s="324">
        <v>8.74</v>
      </c>
      <c r="K269" s="324">
        <v>0.05</v>
      </c>
      <c r="L269" s="324">
        <v>0.2</v>
      </c>
      <c r="M269" s="327" t="s">
        <v>827</v>
      </c>
      <c r="N269" s="316"/>
      <c r="O269" s="316"/>
      <c r="P269" s="316"/>
      <c r="Q269" s="316"/>
      <c r="R269" s="316"/>
      <c r="S269" s="316"/>
      <c r="T269" s="316"/>
      <c r="U269" s="316"/>
      <c r="V269" s="316"/>
      <c r="W269" s="316"/>
      <c r="X269" s="316"/>
      <c r="Y269" s="316"/>
      <c r="Z269" s="316"/>
      <c r="AA269" s="316"/>
      <c r="AB269" s="316"/>
      <c r="AC269" s="316"/>
      <c r="AD269" s="316"/>
      <c r="AE269" s="316"/>
      <c r="AF269" s="316"/>
      <c r="AG269" s="316"/>
      <c r="AH269" s="316"/>
      <c r="AI269" s="316"/>
      <c r="AJ269" s="316"/>
      <c r="AK269" s="316"/>
      <c r="AL269" s="316"/>
      <c r="AM269" s="316"/>
      <c r="AN269" s="316"/>
      <c r="AO269" s="316"/>
      <c r="AP269" s="316"/>
      <c r="AQ269" s="316"/>
      <c r="AR269" s="316"/>
      <c r="AS269" s="316"/>
      <c r="AT269" s="391" t="s">
        <v>175</v>
      </c>
      <c r="AU269" s="458" t="s">
        <v>1265</v>
      </c>
      <c r="AV269" s="381" t="s">
        <v>826</v>
      </c>
      <c r="AW269" s="312"/>
      <c r="AX269" s="312"/>
      <c r="AY269" s="313"/>
      <c r="AZ269" s="458" t="s">
        <v>820</v>
      </c>
      <c r="BA269" s="331"/>
      <c r="BH269" s="458"/>
      <c r="BI269" s="370" t="s">
        <v>825</v>
      </c>
    </row>
    <row r="270" spans="1:61" s="333" customFormat="1" ht="109.2">
      <c r="A270" s="310" t="s">
        <v>1897</v>
      </c>
      <c r="B270" s="458">
        <v>5</v>
      </c>
      <c r="C270" s="456" t="s">
        <v>1902</v>
      </c>
      <c r="D270" s="458" t="s">
        <v>24</v>
      </c>
      <c r="E270" s="457"/>
      <c r="F270" s="313"/>
      <c r="G270" s="324">
        <v>0.3</v>
      </c>
      <c r="H270" s="324"/>
      <c r="I270" s="324">
        <v>0.3</v>
      </c>
      <c r="J270" s="324">
        <v>0.23</v>
      </c>
      <c r="K270" s="324">
        <f>I270-J270-L270</f>
        <v>5.9999999999999977E-2</v>
      </c>
      <c r="L270" s="324">
        <v>0.01</v>
      </c>
      <c r="M270" s="327" t="s">
        <v>1901</v>
      </c>
      <c r="N270" s="316"/>
      <c r="O270" s="316"/>
      <c r="P270" s="316"/>
      <c r="Q270" s="316"/>
      <c r="R270" s="316"/>
      <c r="S270" s="316"/>
      <c r="T270" s="316"/>
      <c r="U270" s="316"/>
      <c r="V270" s="316"/>
      <c r="W270" s="316"/>
      <c r="X270" s="316"/>
      <c r="Y270" s="316"/>
      <c r="Z270" s="316"/>
      <c r="AA270" s="316"/>
      <c r="AB270" s="316"/>
      <c r="AC270" s="316"/>
      <c r="AD270" s="316"/>
      <c r="AE270" s="316"/>
      <c r="AF270" s="316"/>
      <c r="AG270" s="316"/>
      <c r="AH270" s="316"/>
      <c r="AI270" s="316"/>
      <c r="AJ270" s="316"/>
      <c r="AK270" s="316"/>
      <c r="AL270" s="316"/>
      <c r="AM270" s="316"/>
      <c r="AN270" s="316"/>
      <c r="AO270" s="316"/>
      <c r="AP270" s="316"/>
      <c r="AQ270" s="316"/>
      <c r="AR270" s="316"/>
      <c r="AS270" s="316"/>
      <c r="AT270" s="327" t="s">
        <v>1893</v>
      </c>
      <c r="AU270" s="458" t="s">
        <v>539</v>
      </c>
      <c r="AV270" s="456" t="s">
        <v>1892</v>
      </c>
      <c r="AW270" s="312"/>
      <c r="AX270" s="312"/>
      <c r="AY270" s="313"/>
      <c r="AZ270" s="349" t="s">
        <v>820</v>
      </c>
      <c r="BA270" s="331"/>
      <c r="BH270" s="458"/>
      <c r="BI270" s="393" t="s">
        <v>1890</v>
      </c>
    </row>
    <row r="271" spans="1:61" s="333" customFormat="1" ht="16.8">
      <c r="A271" s="321"/>
      <c r="B271" s="457" t="s">
        <v>45</v>
      </c>
      <c r="C271" s="314" t="s">
        <v>821</v>
      </c>
      <c r="D271" s="458"/>
      <c r="E271" s="457"/>
      <c r="F271" s="313"/>
      <c r="G271" s="316">
        <f>G272</f>
        <v>9.92</v>
      </c>
      <c r="H271" s="316">
        <f t="shared" ref="H271:L271" si="36">H272</f>
        <v>0</v>
      </c>
      <c r="I271" s="316">
        <f t="shared" si="36"/>
        <v>9.92</v>
      </c>
      <c r="J271" s="316">
        <f t="shared" si="36"/>
        <v>4.4800000000000004</v>
      </c>
      <c r="K271" s="316">
        <f t="shared" si="36"/>
        <v>0.01</v>
      </c>
      <c r="L271" s="316">
        <f t="shared" si="36"/>
        <v>5.43</v>
      </c>
      <c r="M271" s="327"/>
      <c r="N271" s="316"/>
      <c r="O271" s="316"/>
      <c r="P271" s="316"/>
      <c r="Q271" s="316"/>
      <c r="R271" s="316"/>
      <c r="S271" s="316"/>
      <c r="T271" s="316"/>
      <c r="U271" s="316"/>
      <c r="V271" s="316"/>
      <c r="W271" s="316"/>
      <c r="X271" s="316"/>
      <c r="Y271" s="316"/>
      <c r="Z271" s="316"/>
      <c r="AA271" s="316"/>
      <c r="AB271" s="316"/>
      <c r="AC271" s="316"/>
      <c r="AD271" s="316"/>
      <c r="AE271" s="316"/>
      <c r="AF271" s="316"/>
      <c r="AG271" s="316"/>
      <c r="AH271" s="316"/>
      <c r="AI271" s="316"/>
      <c r="AJ271" s="316"/>
      <c r="AK271" s="316"/>
      <c r="AL271" s="316"/>
      <c r="AM271" s="316"/>
      <c r="AN271" s="316"/>
      <c r="AO271" s="316"/>
      <c r="AP271" s="316"/>
      <c r="AQ271" s="316"/>
      <c r="AR271" s="316"/>
      <c r="AS271" s="316"/>
      <c r="AT271" s="458"/>
      <c r="AU271" s="457"/>
      <c r="AV271" s="392"/>
      <c r="AW271" s="312"/>
      <c r="AX271" s="312"/>
      <c r="AY271" s="313"/>
      <c r="AZ271" s="458"/>
      <c r="BA271" s="331"/>
      <c r="BH271" s="458"/>
      <c r="BI271" s="347"/>
    </row>
    <row r="272" spans="1:61" s="333" customFormat="1" ht="105.6" customHeight="1">
      <c r="A272" s="321" t="s">
        <v>1235</v>
      </c>
      <c r="B272" s="458">
        <v>6</v>
      </c>
      <c r="C272" s="456" t="s">
        <v>822</v>
      </c>
      <c r="D272" s="458" t="s">
        <v>650</v>
      </c>
      <c r="E272" s="457"/>
      <c r="F272" s="313"/>
      <c r="G272" s="394">
        <v>9.92</v>
      </c>
      <c r="H272" s="316"/>
      <c r="I272" s="394">
        <v>9.92</v>
      </c>
      <c r="J272" s="369">
        <v>4.4800000000000004</v>
      </c>
      <c r="K272" s="369">
        <v>0.01</v>
      </c>
      <c r="L272" s="369">
        <v>5.43</v>
      </c>
      <c r="M272" s="327" t="s">
        <v>1250</v>
      </c>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91" t="s">
        <v>175</v>
      </c>
      <c r="AU272" s="458" t="s">
        <v>620</v>
      </c>
      <c r="AV272" s="381" t="s">
        <v>1288</v>
      </c>
      <c r="AW272" s="312"/>
      <c r="AX272" s="312"/>
      <c r="AY272" s="313"/>
      <c r="AZ272" s="458" t="s">
        <v>820</v>
      </c>
      <c r="BA272" s="331"/>
      <c r="BH272" s="458"/>
      <c r="BI272" s="370" t="s">
        <v>823</v>
      </c>
    </row>
    <row r="273" spans="1:61" s="333" customFormat="1" ht="15.6">
      <c r="A273" s="321"/>
      <c r="B273" s="457" t="s">
        <v>47</v>
      </c>
      <c r="C273" s="314" t="s">
        <v>323</v>
      </c>
      <c r="D273" s="458"/>
      <c r="E273" s="457"/>
      <c r="F273" s="313"/>
      <c r="G273" s="316">
        <f>G274</f>
        <v>0.74</v>
      </c>
      <c r="H273" s="316">
        <f t="shared" ref="H273:L273" si="37">H274</f>
        <v>0</v>
      </c>
      <c r="I273" s="316">
        <f t="shared" si="37"/>
        <v>0.74</v>
      </c>
      <c r="J273" s="316">
        <f t="shared" si="37"/>
        <v>0.74</v>
      </c>
      <c r="K273" s="316">
        <f t="shared" si="37"/>
        <v>0</v>
      </c>
      <c r="L273" s="316">
        <f t="shared" si="37"/>
        <v>0</v>
      </c>
      <c r="M273" s="327"/>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c r="AS273" s="316"/>
      <c r="AT273" s="391"/>
      <c r="AU273" s="457"/>
      <c r="AV273" s="403"/>
      <c r="AW273" s="312"/>
      <c r="AX273" s="312"/>
      <c r="AY273" s="313"/>
      <c r="AZ273" s="458"/>
      <c r="BA273" s="331"/>
      <c r="BH273" s="458"/>
      <c r="BI273" s="395"/>
    </row>
    <row r="274" spans="1:61" s="333" customFormat="1" ht="46.8">
      <c r="A274" s="310" t="s">
        <v>1252</v>
      </c>
      <c r="B274" s="458">
        <v>7</v>
      </c>
      <c r="C274" s="456" t="s">
        <v>1629</v>
      </c>
      <c r="D274" s="458" t="s">
        <v>15</v>
      </c>
      <c r="E274" s="457"/>
      <c r="F274" s="313"/>
      <c r="G274" s="394">
        <v>0.74</v>
      </c>
      <c r="H274" s="316"/>
      <c r="I274" s="394">
        <v>0.74</v>
      </c>
      <c r="J274" s="394">
        <v>0.74</v>
      </c>
      <c r="K274" s="369"/>
      <c r="L274" s="369"/>
      <c r="M274" s="327" t="s">
        <v>1628</v>
      </c>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c r="AS274" s="316"/>
      <c r="AT274" s="396" t="s">
        <v>1630</v>
      </c>
      <c r="AU274" s="458" t="s">
        <v>1626</v>
      </c>
      <c r="AV274" s="385" t="s">
        <v>1251</v>
      </c>
      <c r="AW274" s="312"/>
      <c r="AX274" s="312"/>
      <c r="AY274" s="313"/>
      <c r="AZ274" s="458" t="s">
        <v>820</v>
      </c>
      <c r="BA274" s="331"/>
      <c r="BH274" s="458"/>
      <c r="BI274" s="395" t="s">
        <v>1627</v>
      </c>
    </row>
    <row r="275" spans="1:61" s="333" customFormat="1" ht="15.6">
      <c r="A275" s="310"/>
      <c r="B275" s="457" t="s">
        <v>197</v>
      </c>
      <c r="C275" s="314" t="s">
        <v>1631</v>
      </c>
      <c r="D275" s="458"/>
      <c r="E275" s="457"/>
      <c r="F275" s="313"/>
      <c r="G275" s="316">
        <f>G276</f>
        <v>0.09</v>
      </c>
      <c r="H275" s="316">
        <f t="shared" ref="H275:L275" si="38">H276</f>
        <v>0</v>
      </c>
      <c r="I275" s="316">
        <f t="shared" si="38"/>
        <v>0.09</v>
      </c>
      <c r="J275" s="316">
        <f t="shared" si="38"/>
        <v>0.09</v>
      </c>
      <c r="K275" s="316">
        <f t="shared" si="38"/>
        <v>0</v>
      </c>
      <c r="L275" s="316">
        <f t="shared" si="38"/>
        <v>0</v>
      </c>
      <c r="M275" s="327"/>
      <c r="N275" s="316"/>
      <c r="O275" s="316"/>
      <c r="P275" s="316"/>
      <c r="Q275" s="316"/>
      <c r="R275" s="316"/>
      <c r="S275" s="316"/>
      <c r="T275" s="316"/>
      <c r="U275" s="316"/>
      <c r="V275" s="316"/>
      <c r="W275" s="316"/>
      <c r="X275" s="316"/>
      <c r="Y275" s="316"/>
      <c r="Z275" s="316"/>
      <c r="AA275" s="316"/>
      <c r="AB275" s="316"/>
      <c r="AC275" s="316"/>
      <c r="AD275" s="316"/>
      <c r="AE275" s="316"/>
      <c r="AF275" s="316"/>
      <c r="AG275" s="316"/>
      <c r="AH275" s="316"/>
      <c r="AI275" s="316"/>
      <c r="AJ275" s="316"/>
      <c r="AK275" s="316"/>
      <c r="AL275" s="316"/>
      <c r="AM275" s="316"/>
      <c r="AN275" s="316"/>
      <c r="AO275" s="316"/>
      <c r="AP275" s="316"/>
      <c r="AQ275" s="316"/>
      <c r="AR275" s="316"/>
      <c r="AS275" s="316"/>
      <c r="AT275" s="396"/>
      <c r="AU275" s="458"/>
      <c r="AV275" s="385"/>
      <c r="AW275" s="312"/>
      <c r="AX275" s="312"/>
      <c r="AY275" s="313"/>
      <c r="AZ275" s="458"/>
      <c r="BA275" s="331"/>
      <c r="BH275" s="458"/>
      <c r="BI275" s="395"/>
    </row>
    <row r="276" spans="1:61" s="333" customFormat="1" ht="31.2">
      <c r="A276" s="310"/>
      <c r="B276" s="458">
        <v>8</v>
      </c>
      <c r="C276" s="456" t="s">
        <v>1632</v>
      </c>
      <c r="D276" s="458" t="s">
        <v>11</v>
      </c>
      <c r="E276" s="457"/>
      <c r="F276" s="313"/>
      <c r="G276" s="394">
        <v>0.09</v>
      </c>
      <c r="H276" s="316"/>
      <c r="I276" s="394">
        <v>0.09</v>
      </c>
      <c r="J276" s="394">
        <v>0.09</v>
      </c>
      <c r="K276" s="369"/>
      <c r="L276" s="369"/>
      <c r="M276" s="327" t="s">
        <v>4</v>
      </c>
      <c r="N276" s="316"/>
      <c r="O276" s="316"/>
      <c r="P276" s="316"/>
      <c r="Q276" s="316"/>
      <c r="R276" s="316"/>
      <c r="S276" s="316"/>
      <c r="T276" s="316"/>
      <c r="U276" s="316"/>
      <c r="V276" s="316"/>
      <c r="W276" s="316"/>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c r="AS276" s="316"/>
      <c r="AT276" s="396" t="s">
        <v>77</v>
      </c>
      <c r="AU276" s="458" t="s">
        <v>1633</v>
      </c>
      <c r="AV276" s="385" t="s">
        <v>1251</v>
      </c>
      <c r="AW276" s="312"/>
      <c r="AX276" s="312"/>
      <c r="AY276" s="313"/>
      <c r="AZ276" s="458" t="s">
        <v>820</v>
      </c>
      <c r="BA276" s="331"/>
      <c r="BH276" s="458"/>
      <c r="BI276" s="395" t="s">
        <v>1542</v>
      </c>
    </row>
    <row r="277" spans="1:61" s="333" customFormat="1" ht="15.6">
      <c r="A277" s="310"/>
      <c r="B277" s="457" t="s">
        <v>197</v>
      </c>
      <c r="C277" s="314" t="s">
        <v>49</v>
      </c>
      <c r="D277" s="458"/>
      <c r="E277" s="457"/>
      <c r="F277" s="313"/>
      <c r="G277" s="316">
        <f>G278</f>
        <v>5.9</v>
      </c>
      <c r="H277" s="316">
        <f t="shared" ref="H277:L277" si="39">H278</f>
        <v>0</v>
      </c>
      <c r="I277" s="316">
        <f t="shared" si="39"/>
        <v>5.9</v>
      </c>
      <c r="J277" s="316">
        <f t="shared" si="39"/>
        <v>5.9</v>
      </c>
      <c r="K277" s="316">
        <f t="shared" si="39"/>
        <v>0</v>
      </c>
      <c r="L277" s="316">
        <f t="shared" si="39"/>
        <v>0</v>
      </c>
      <c r="M277" s="327"/>
      <c r="N277" s="316"/>
      <c r="O277" s="316"/>
      <c r="P277" s="316"/>
      <c r="Q277" s="316"/>
      <c r="R277" s="316"/>
      <c r="S277" s="316"/>
      <c r="T277" s="316"/>
      <c r="U277" s="316"/>
      <c r="V277" s="316"/>
      <c r="W277" s="316"/>
      <c r="X277" s="316"/>
      <c r="Y277" s="316"/>
      <c r="Z277" s="316"/>
      <c r="AA277" s="316"/>
      <c r="AB277" s="316"/>
      <c r="AC277" s="316"/>
      <c r="AD277" s="316"/>
      <c r="AE277" s="316"/>
      <c r="AF277" s="316"/>
      <c r="AG277" s="316"/>
      <c r="AH277" s="316"/>
      <c r="AI277" s="316"/>
      <c r="AJ277" s="316"/>
      <c r="AK277" s="316"/>
      <c r="AL277" s="316"/>
      <c r="AM277" s="316"/>
      <c r="AN277" s="316"/>
      <c r="AO277" s="316"/>
      <c r="AP277" s="316"/>
      <c r="AQ277" s="316"/>
      <c r="AR277" s="316"/>
      <c r="AS277" s="316"/>
      <c r="AT277" s="396"/>
      <c r="AU277" s="458"/>
      <c r="AV277" s="385"/>
      <c r="AW277" s="312"/>
      <c r="AX277" s="312"/>
      <c r="AY277" s="313"/>
      <c r="AZ277" s="458"/>
      <c r="BA277" s="331"/>
      <c r="BH277" s="458"/>
      <c r="BI277" s="395"/>
    </row>
    <row r="278" spans="1:61" s="333" customFormat="1" ht="31.2">
      <c r="A278" s="310"/>
      <c r="B278" s="458">
        <v>9</v>
      </c>
      <c r="C278" s="456" t="s">
        <v>1634</v>
      </c>
      <c r="D278" s="458" t="s">
        <v>8</v>
      </c>
      <c r="E278" s="457"/>
      <c r="F278" s="313"/>
      <c r="G278" s="397">
        <v>5.9</v>
      </c>
      <c r="H278" s="316"/>
      <c r="I278" s="397">
        <v>5.9</v>
      </c>
      <c r="J278" s="397">
        <v>5.9</v>
      </c>
      <c r="K278" s="369"/>
      <c r="L278" s="369"/>
      <c r="M278" s="327" t="s">
        <v>10</v>
      </c>
      <c r="N278" s="316"/>
      <c r="O278" s="316"/>
      <c r="P278" s="316"/>
      <c r="Q278" s="316"/>
      <c r="R278" s="316"/>
      <c r="S278" s="316"/>
      <c r="T278" s="316"/>
      <c r="U278" s="316"/>
      <c r="V278" s="316"/>
      <c r="W278" s="316"/>
      <c r="X278" s="316"/>
      <c r="Y278" s="316"/>
      <c r="Z278" s="316"/>
      <c r="AA278" s="316"/>
      <c r="AB278" s="316"/>
      <c r="AC278" s="316"/>
      <c r="AD278" s="316"/>
      <c r="AE278" s="316"/>
      <c r="AF278" s="316"/>
      <c r="AG278" s="316"/>
      <c r="AH278" s="316"/>
      <c r="AI278" s="316"/>
      <c r="AJ278" s="316"/>
      <c r="AK278" s="316"/>
      <c r="AL278" s="316"/>
      <c r="AM278" s="316"/>
      <c r="AN278" s="316"/>
      <c r="AO278" s="316"/>
      <c r="AP278" s="316"/>
      <c r="AQ278" s="316"/>
      <c r="AR278" s="316"/>
      <c r="AS278" s="316"/>
      <c r="AT278" s="396" t="s">
        <v>236</v>
      </c>
      <c r="AU278" s="458" t="s">
        <v>1635</v>
      </c>
      <c r="AV278" s="385" t="s">
        <v>1251</v>
      </c>
      <c r="AW278" s="312"/>
      <c r="AX278" s="312"/>
      <c r="AY278" s="313"/>
      <c r="AZ278" s="458" t="s">
        <v>820</v>
      </c>
      <c r="BA278" s="331"/>
      <c r="BH278" s="458"/>
      <c r="BI278" s="395" t="s">
        <v>1123</v>
      </c>
    </row>
    <row r="279" spans="1:61" s="346" customFormat="1" ht="15.6">
      <c r="A279" s="353"/>
      <c r="B279" s="457" t="s">
        <v>197</v>
      </c>
      <c r="C279" s="314" t="s">
        <v>53</v>
      </c>
      <c r="D279" s="458"/>
      <c r="E279" s="457"/>
      <c r="F279" s="313"/>
      <c r="G279" s="316">
        <f>G280</f>
        <v>850.45</v>
      </c>
      <c r="H279" s="316">
        <f t="shared" ref="H279:L279" si="40">H280</f>
        <v>0</v>
      </c>
      <c r="I279" s="316">
        <f t="shared" si="40"/>
        <v>850.45</v>
      </c>
      <c r="J279" s="316">
        <f t="shared" si="40"/>
        <v>0</v>
      </c>
      <c r="K279" s="316">
        <f t="shared" si="40"/>
        <v>0</v>
      </c>
      <c r="L279" s="316">
        <f t="shared" si="40"/>
        <v>850.45</v>
      </c>
      <c r="M279" s="398"/>
      <c r="N279" s="316"/>
      <c r="O279" s="316"/>
      <c r="P279" s="316"/>
      <c r="Q279" s="316"/>
      <c r="R279" s="316"/>
      <c r="S279" s="316"/>
      <c r="T279" s="316"/>
      <c r="U279" s="316"/>
      <c r="V279" s="316"/>
      <c r="W279" s="316"/>
      <c r="X279" s="316"/>
      <c r="Y279" s="316"/>
      <c r="Z279" s="316"/>
      <c r="AA279" s="316"/>
      <c r="AB279" s="316"/>
      <c r="AC279" s="316"/>
      <c r="AD279" s="316"/>
      <c r="AE279" s="316"/>
      <c r="AF279" s="316"/>
      <c r="AG279" s="316"/>
      <c r="AH279" s="316"/>
      <c r="AI279" s="316"/>
      <c r="AJ279" s="316"/>
      <c r="AK279" s="316"/>
      <c r="AL279" s="316"/>
      <c r="AM279" s="316"/>
      <c r="AN279" s="316"/>
      <c r="AO279" s="316"/>
      <c r="AP279" s="316"/>
      <c r="AQ279" s="316"/>
      <c r="AR279" s="316"/>
      <c r="AS279" s="316"/>
      <c r="AT279" s="458"/>
      <c r="AU279" s="458"/>
      <c r="AV279" s="456"/>
      <c r="AW279" s="312"/>
      <c r="AX279" s="312"/>
      <c r="AY279" s="313"/>
      <c r="AZ279" s="458"/>
      <c r="BA279" s="331"/>
      <c r="BB279" s="333"/>
      <c r="BC279" s="333"/>
      <c r="BD279" s="333"/>
      <c r="BE279" s="333"/>
      <c r="BF279" s="333"/>
      <c r="BG279" s="333"/>
      <c r="BH279" s="458"/>
      <c r="BI279" s="333"/>
    </row>
    <row r="280" spans="1:61" s="346" customFormat="1" ht="107.4" customHeight="1">
      <c r="A280" s="302" t="s">
        <v>1336</v>
      </c>
      <c r="B280" s="458">
        <v>10</v>
      </c>
      <c r="C280" s="456" t="s">
        <v>1331</v>
      </c>
      <c r="D280" s="458" t="s">
        <v>10</v>
      </c>
      <c r="E280" s="457"/>
      <c r="F280" s="313"/>
      <c r="G280" s="16">
        <v>850.45</v>
      </c>
      <c r="H280" s="16"/>
      <c r="I280" s="16">
        <v>850.45</v>
      </c>
      <c r="J280" s="16"/>
      <c r="K280" s="316"/>
      <c r="L280" s="16">
        <v>850.45</v>
      </c>
      <c r="M280" s="327" t="s">
        <v>35</v>
      </c>
      <c r="N280" s="316"/>
      <c r="O280" s="316"/>
      <c r="P280" s="316"/>
      <c r="Q280" s="316"/>
      <c r="R280" s="316"/>
      <c r="S280" s="316"/>
      <c r="T280" s="316"/>
      <c r="U280" s="316"/>
      <c r="V280" s="316"/>
      <c r="W280" s="316"/>
      <c r="X280" s="316"/>
      <c r="Y280" s="316"/>
      <c r="Z280" s="316"/>
      <c r="AA280" s="316"/>
      <c r="AB280" s="316"/>
      <c r="AC280" s="316"/>
      <c r="AD280" s="316"/>
      <c r="AE280" s="316"/>
      <c r="AF280" s="316"/>
      <c r="AG280" s="316"/>
      <c r="AH280" s="316"/>
      <c r="AI280" s="316"/>
      <c r="AJ280" s="316"/>
      <c r="AK280" s="316"/>
      <c r="AL280" s="316"/>
      <c r="AM280" s="316"/>
      <c r="AN280" s="316"/>
      <c r="AO280" s="316"/>
      <c r="AP280" s="316"/>
      <c r="AQ280" s="316"/>
      <c r="AR280" s="316"/>
      <c r="AS280" s="316"/>
      <c r="AT280" s="390" t="s">
        <v>290</v>
      </c>
      <c r="AU280" s="458" t="s">
        <v>1332</v>
      </c>
      <c r="AV280" s="381" t="s">
        <v>1334</v>
      </c>
      <c r="AW280" s="312"/>
      <c r="AX280" s="312"/>
      <c r="AY280" s="313"/>
      <c r="AZ280" s="458" t="s">
        <v>820</v>
      </c>
      <c r="BA280" s="331"/>
      <c r="BB280" s="333"/>
      <c r="BC280" s="333"/>
      <c r="BD280" s="333"/>
      <c r="BE280" s="333"/>
      <c r="BF280" s="333"/>
      <c r="BG280" s="333"/>
      <c r="BH280" s="458"/>
      <c r="BI280" s="390" t="s">
        <v>1333</v>
      </c>
    </row>
    <row r="281" spans="1:61" s="346" customFormat="1" ht="15.6">
      <c r="A281" s="353"/>
      <c r="B281" s="362" t="s">
        <v>1912</v>
      </c>
      <c r="C281" s="362"/>
      <c r="D281" s="311"/>
      <c r="E281" s="362"/>
      <c r="F281" s="313">
        <v>1.269999999749416E-3</v>
      </c>
      <c r="G281" s="14"/>
      <c r="H281" s="14"/>
      <c r="I281" s="14"/>
      <c r="J281" s="14"/>
      <c r="K281" s="14"/>
      <c r="L281" s="14"/>
      <c r="M281" s="399"/>
      <c r="N281" s="399">
        <v>24.956299999999999</v>
      </c>
      <c r="O281" s="399">
        <v>15.251199999999997</v>
      </c>
      <c r="P281" s="399">
        <v>0</v>
      </c>
      <c r="Q281" s="399">
        <v>117.16809999999998</v>
      </c>
      <c r="R281" s="399">
        <v>6.5000000000000002E-2</v>
      </c>
      <c r="S281" s="399">
        <v>0</v>
      </c>
      <c r="T281" s="399">
        <v>325.81820000000005</v>
      </c>
      <c r="U281" s="399">
        <v>69.45</v>
      </c>
      <c r="V281" s="399">
        <v>328.26000000000005</v>
      </c>
      <c r="W281" s="399">
        <v>4.0240999999999998</v>
      </c>
      <c r="X281" s="399">
        <v>0</v>
      </c>
      <c r="Y281" s="399">
        <v>13.696</v>
      </c>
      <c r="Z281" s="399">
        <v>1.2706</v>
      </c>
      <c r="AA281" s="399">
        <v>0.52190000000000003</v>
      </c>
      <c r="AB281" s="399">
        <v>0.30590000000000001</v>
      </c>
      <c r="AC281" s="399">
        <v>0.02</v>
      </c>
      <c r="AD281" s="399">
        <v>0.1464</v>
      </c>
      <c r="AE281" s="399">
        <v>0.01</v>
      </c>
      <c r="AF281" s="399">
        <v>3.9179999999999993</v>
      </c>
      <c r="AG281" s="399">
        <v>55.765299999999996</v>
      </c>
      <c r="AH281" s="399">
        <v>3.4893999999999998</v>
      </c>
      <c r="AI281" s="399">
        <v>0.121</v>
      </c>
      <c r="AJ281" s="399">
        <v>32.32</v>
      </c>
      <c r="AK281" s="399">
        <v>6.3856999999999999</v>
      </c>
      <c r="AL281" s="399">
        <v>1.2256</v>
      </c>
      <c r="AM281" s="399">
        <v>0</v>
      </c>
      <c r="AN281" s="399">
        <v>0.7</v>
      </c>
      <c r="AO281" s="399">
        <v>0</v>
      </c>
      <c r="AP281" s="399">
        <v>0</v>
      </c>
      <c r="AQ281" s="399">
        <v>2500.069</v>
      </c>
      <c r="AR281" s="399">
        <v>13.679399999999999</v>
      </c>
      <c r="AS281" s="399">
        <v>2132.2395999999999</v>
      </c>
      <c r="AT281" s="311"/>
      <c r="AU281" s="362"/>
      <c r="AV281" s="318"/>
      <c r="AW281" s="362"/>
      <c r="AX281" s="362"/>
      <c r="AY281" s="311"/>
      <c r="AZ281" s="311"/>
      <c r="BH281" s="458"/>
      <c r="BI281" s="365"/>
    </row>
    <row r="283" spans="1:61">
      <c r="M283" s="304">
        <v>0</v>
      </c>
      <c r="N283" s="304">
        <v>30.76</v>
      </c>
      <c r="O283" s="304">
        <v>16.75</v>
      </c>
      <c r="Q283" s="401">
        <v>158.06483999999998</v>
      </c>
      <c r="T283" s="304">
        <v>335.22820000000002</v>
      </c>
      <c r="U283" s="304">
        <v>80.770000000004075</v>
      </c>
      <c r="V283" s="304">
        <v>318.05000000000109</v>
      </c>
      <c r="W283" s="304">
        <v>10.280860000000001</v>
      </c>
      <c r="Y283" s="304">
        <v>13.9991</v>
      </c>
      <c r="Z283" s="304">
        <v>1.27</v>
      </c>
      <c r="AA283" s="304">
        <v>9.1899999999999996E-2</v>
      </c>
      <c r="AB283" s="304">
        <v>0.35630000000000001</v>
      </c>
      <c r="AC283" s="304">
        <v>0.02</v>
      </c>
      <c r="AD283" s="304">
        <v>6.0999999999999999E-2</v>
      </c>
      <c r="AE283" s="304">
        <v>0.01</v>
      </c>
      <c r="AF283" s="304">
        <v>3.9180000000000001</v>
      </c>
      <c r="AG283" s="304">
        <v>21.2361</v>
      </c>
      <c r="AH283" s="304">
        <v>3.4993999999999996</v>
      </c>
      <c r="AI283" s="304">
        <v>0.121</v>
      </c>
      <c r="AJ283" s="304">
        <v>32.32</v>
      </c>
      <c r="AK283" s="304">
        <v>6.3927999999999994</v>
      </c>
      <c r="AL283" s="304">
        <v>1.2256</v>
      </c>
      <c r="AN283" s="304">
        <v>0.7</v>
      </c>
      <c r="AQ283" s="304">
        <v>2322.6626399999914</v>
      </c>
    </row>
    <row r="286" spans="1:61">
      <c r="N286" s="402">
        <v>-5.8037000000000027</v>
      </c>
      <c r="O286" s="402">
        <v>-1.4988000000000028</v>
      </c>
      <c r="P286" s="402">
        <v>0</v>
      </c>
      <c r="Q286" s="402">
        <v>-40.896739999999994</v>
      </c>
      <c r="R286" s="402">
        <v>6.5000000000000002E-2</v>
      </c>
      <c r="S286" s="402">
        <v>0</v>
      </c>
      <c r="T286" s="402">
        <v>-9.4099999999999682</v>
      </c>
      <c r="U286" s="402">
        <v>-11.320000000004072</v>
      </c>
      <c r="V286" s="402">
        <v>10.209999999998956</v>
      </c>
      <c r="W286" s="402">
        <v>-6.2567600000000008</v>
      </c>
      <c r="X286" s="402">
        <v>0</v>
      </c>
      <c r="Y286" s="402">
        <v>-0.30310000000000059</v>
      </c>
      <c r="Z286" s="402">
        <v>5.9999999999993392E-4</v>
      </c>
      <c r="AA286" s="402">
        <v>0.43000000000000005</v>
      </c>
      <c r="AB286" s="402">
        <v>-5.04E-2</v>
      </c>
      <c r="AC286" s="402">
        <v>0</v>
      </c>
      <c r="AD286" s="402">
        <v>8.5400000000000004E-2</v>
      </c>
      <c r="AE286" s="402">
        <v>0</v>
      </c>
      <c r="AF286" s="402">
        <v>0</v>
      </c>
      <c r="AG286" s="402">
        <v>34.529199999999996</v>
      </c>
      <c r="AH286" s="402">
        <v>-9.9999999999997868E-3</v>
      </c>
      <c r="AI286" s="402">
        <v>0</v>
      </c>
      <c r="AJ286" s="402">
        <v>0</v>
      </c>
      <c r="AK286" s="402">
        <v>-7.0999999999994401E-3</v>
      </c>
      <c r="AL286" s="402">
        <v>0</v>
      </c>
      <c r="AM286" s="402">
        <v>0</v>
      </c>
      <c r="AN286" s="402">
        <v>0</v>
      </c>
      <c r="AO286" s="402">
        <v>0</v>
      </c>
      <c r="AP286" s="402">
        <v>0</v>
      </c>
      <c r="AQ286" s="402">
        <v>177.40636000000859</v>
      </c>
      <c r="AR286" s="402"/>
      <c r="AS286" s="402"/>
    </row>
  </sheetData>
  <autoFilter ref="A5:WXL281"/>
  <mergeCells count="31">
    <mergeCell ref="AV104:AV115"/>
    <mergeCell ref="AV213:AV218"/>
    <mergeCell ref="AV208:AV212"/>
    <mergeCell ref="AV231:AV233"/>
    <mergeCell ref="AV234:AV242"/>
    <mergeCell ref="A3:A5"/>
    <mergeCell ref="BH3:BH5"/>
    <mergeCell ref="H3:H5"/>
    <mergeCell ref="AT3:AT5"/>
    <mergeCell ref="AU3:AU5"/>
    <mergeCell ref="AZ248:AZ257"/>
    <mergeCell ref="B1:AZ1"/>
    <mergeCell ref="B2:AZ2"/>
    <mergeCell ref="I3:M3"/>
    <mergeCell ref="AV3:AV5"/>
    <mergeCell ref="AZ3:AZ5"/>
    <mergeCell ref="I4:I5"/>
    <mergeCell ref="J4:J5"/>
    <mergeCell ref="K4:K5"/>
    <mergeCell ref="L4:L5"/>
    <mergeCell ref="M4:M5"/>
    <mergeCell ref="B3:B5"/>
    <mergeCell ref="C3:C5"/>
    <mergeCell ref="D3:D5"/>
    <mergeCell ref="G3:G5"/>
    <mergeCell ref="AV168:AV171"/>
    <mergeCell ref="BI21:BJ21"/>
    <mergeCell ref="AV30:AV42"/>
    <mergeCell ref="AV43:AV68"/>
    <mergeCell ref="AV69:AV93"/>
    <mergeCell ref="AV94:AV101"/>
  </mergeCells>
  <phoneticPr fontId="18" type="noConversion"/>
  <pageMargins left="0.35" right="0.26" top="0.57999999999999996" bottom="0.46" header="0.3" footer="0.3"/>
  <pageSetup paperSize="9" scale="53" fitToHeight="0" orientation="landscape" r:id="rId1"/>
  <rowBreaks count="2" manualBreakCount="2">
    <brk id="167" min="1" max="51" man="1"/>
    <brk id="206"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L440"/>
  <sheetViews>
    <sheetView tabSelected="1" view="pageBreakPreview" zoomScale="60" zoomScaleNormal="55" workbookViewId="0">
      <pane xSplit="2" ySplit="4" topLeftCell="C420" activePane="bottomRight" state="frozen"/>
      <selection activeCell="F18" sqref="F18"/>
      <selection pane="topRight" activeCell="F18" sqref="F18"/>
      <selection pane="bottomLeft" activeCell="F18" sqref="F18"/>
      <selection pane="bottomRight" activeCell="I432" sqref="I432"/>
    </sheetView>
  </sheetViews>
  <sheetFormatPr defaultColWidth="9.109375" defaultRowHeight="22.8"/>
  <cols>
    <col min="1" max="1" width="9.44140625" style="241" customWidth="1"/>
    <col min="2" max="2" width="32.33203125" style="460" customWidth="1"/>
    <col min="3" max="3" width="23.44140625" style="298" customWidth="1"/>
    <col min="4" max="4" width="17.88671875" style="241" customWidth="1"/>
    <col min="5" max="5" width="13.33203125" style="242" customWidth="1"/>
    <col min="6" max="6" width="13.44140625" style="242" customWidth="1"/>
    <col min="7" max="7" width="13.77734375" style="243" customWidth="1"/>
    <col min="8" max="8" width="13.77734375" style="243" bestFit="1" customWidth="1"/>
    <col min="9" max="9" width="9.5546875" style="243" bestFit="1" customWidth="1"/>
    <col min="10" max="10" width="10.33203125" style="243" bestFit="1" customWidth="1"/>
    <col min="11" max="11" width="12.33203125" style="243" bestFit="1" customWidth="1"/>
    <col min="12" max="12" width="12.33203125" style="243" customWidth="1"/>
    <col min="13" max="14" width="10.6640625" style="243" bestFit="1" customWidth="1"/>
    <col min="15" max="15" width="14.77734375" style="243" customWidth="1"/>
    <col min="16" max="16" width="17.33203125" style="243" customWidth="1"/>
    <col min="17" max="17" width="70.33203125" style="243" customWidth="1"/>
    <col min="18" max="241" width="9.109375" style="243"/>
    <col min="242" max="242" width="9.44140625" style="243" customWidth="1"/>
    <col min="243" max="243" width="36.33203125" style="243" customWidth="1"/>
    <col min="244" max="244" width="25.33203125" style="243" customWidth="1"/>
    <col min="245" max="245" width="21.6640625" style="243" customWidth="1"/>
    <col min="246" max="246" width="22.6640625" style="243" customWidth="1"/>
    <col min="247" max="247" width="13" style="243" customWidth="1"/>
    <col min="248" max="248" width="20.88671875" style="243" customWidth="1"/>
    <col min="249" max="250" width="0" style="243" hidden="1" customWidth="1"/>
    <col min="251" max="257" width="15.44140625" style="243" customWidth="1"/>
    <col min="258" max="258" width="14.44140625" style="243" customWidth="1"/>
    <col min="259" max="259" width="13.88671875" style="243" customWidth="1"/>
    <col min="260" max="260" width="0" style="243" hidden="1" customWidth="1"/>
    <col min="261" max="261" width="16.5546875" style="243" customWidth="1"/>
    <col min="262" max="262" width="9.109375" style="243"/>
    <col min="263" max="263" width="13.88671875" style="243" bestFit="1" customWidth="1"/>
    <col min="264" max="264" width="9.109375" style="243"/>
    <col min="265" max="265" width="9.33203125" style="243" bestFit="1" customWidth="1"/>
    <col min="266" max="497" width="9.109375" style="243"/>
    <col min="498" max="498" width="9.44140625" style="243" customWidth="1"/>
    <col min="499" max="499" width="36.33203125" style="243" customWidth="1"/>
    <col min="500" max="500" width="25.33203125" style="243" customWidth="1"/>
    <col min="501" max="501" width="21.6640625" style="243" customWidth="1"/>
    <col min="502" max="502" width="22.6640625" style="243" customWidth="1"/>
    <col min="503" max="503" width="13" style="243" customWidth="1"/>
    <col min="504" max="504" width="20.88671875" style="243" customWidth="1"/>
    <col min="505" max="506" width="0" style="243" hidden="1" customWidth="1"/>
    <col min="507" max="513" width="15.44140625" style="243" customWidth="1"/>
    <col min="514" max="514" width="14.44140625" style="243" customWidth="1"/>
    <col min="515" max="515" width="13.88671875" style="243" customWidth="1"/>
    <col min="516" max="516" width="0" style="243" hidden="1" customWidth="1"/>
    <col min="517" max="517" width="16.5546875" style="243" customWidth="1"/>
    <col min="518" max="518" width="9.109375" style="243"/>
    <col min="519" max="519" width="13.88671875" style="243" bestFit="1" customWidth="1"/>
    <col min="520" max="520" width="9.109375" style="243"/>
    <col min="521" max="521" width="9.33203125" style="243" bestFit="1" customWidth="1"/>
    <col min="522" max="753" width="9.109375" style="243"/>
    <col min="754" max="754" width="9.44140625" style="243" customWidth="1"/>
    <col min="755" max="755" width="36.33203125" style="243" customWidth="1"/>
    <col min="756" max="756" width="25.33203125" style="243" customWidth="1"/>
    <col min="757" max="757" width="21.6640625" style="243" customWidth="1"/>
    <col min="758" max="758" width="22.6640625" style="243" customWidth="1"/>
    <col min="759" max="759" width="13" style="243" customWidth="1"/>
    <col min="760" max="760" width="20.88671875" style="243" customWidth="1"/>
    <col min="761" max="762" width="0" style="243" hidden="1" customWidth="1"/>
    <col min="763" max="769" width="15.44140625" style="243" customWidth="1"/>
    <col min="770" max="770" width="14.44140625" style="243" customWidth="1"/>
    <col min="771" max="771" width="13.88671875" style="243" customWidth="1"/>
    <col min="772" max="772" width="0" style="243" hidden="1" customWidth="1"/>
    <col min="773" max="773" width="16.5546875" style="243" customWidth="1"/>
    <col min="774" max="774" width="9.109375" style="243"/>
    <col min="775" max="775" width="13.88671875" style="243" bestFit="1" customWidth="1"/>
    <col min="776" max="776" width="9.109375" style="243"/>
    <col min="777" max="777" width="9.33203125" style="243" bestFit="1" customWidth="1"/>
    <col min="778" max="1009" width="9.109375" style="243"/>
    <col min="1010" max="1010" width="9.44140625" style="243" customWidth="1"/>
    <col min="1011" max="1011" width="36.33203125" style="243" customWidth="1"/>
    <col min="1012" max="1012" width="25.33203125" style="243" customWidth="1"/>
    <col min="1013" max="1013" width="21.6640625" style="243" customWidth="1"/>
    <col min="1014" max="1014" width="22.6640625" style="243" customWidth="1"/>
    <col min="1015" max="1015" width="13" style="243" customWidth="1"/>
    <col min="1016" max="1016" width="20.88671875" style="243" customWidth="1"/>
    <col min="1017" max="1018" width="0" style="243" hidden="1" customWidth="1"/>
    <col min="1019" max="1025" width="15.44140625" style="243" customWidth="1"/>
    <col min="1026" max="1026" width="14.44140625" style="243" customWidth="1"/>
    <col min="1027" max="1027" width="13.88671875" style="243" customWidth="1"/>
    <col min="1028" max="1028" width="0" style="243" hidden="1" customWidth="1"/>
    <col min="1029" max="1029" width="16.5546875" style="243" customWidth="1"/>
    <col min="1030" max="1030" width="9.109375" style="243"/>
    <col min="1031" max="1031" width="13.88671875" style="243" bestFit="1" customWidth="1"/>
    <col min="1032" max="1032" width="9.109375" style="243"/>
    <col min="1033" max="1033" width="9.33203125" style="243" bestFit="1" customWidth="1"/>
    <col min="1034" max="1265" width="9.109375" style="243"/>
    <col min="1266" max="1266" width="9.44140625" style="243" customWidth="1"/>
    <col min="1267" max="1267" width="36.33203125" style="243" customWidth="1"/>
    <col min="1268" max="1268" width="25.33203125" style="243" customWidth="1"/>
    <col min="1269" max="1269" width="21.6640625" style="243" customWidth="1"/>
    <col min="1270" max="1270" width="22.6640625" style="243" customWidth="1"/>
    <col min="1271" max="1271" width="13" style="243" customWidth="1"/>
    <col min="1272" max="1272" width="20.88671875" style="243" customWidth="1"/>
    <col min="1273" max="1274" width="0" style="243" hidden="1" customWidth="1"/>
    <col min="1275" max="1281" width="15.44140625" style="243" customWidth="1"/>
    <col min="1282" max="1282" width="14.44140625" style="243" customWidth="1"/>
    <col min="1283" max="1283" width="13.88671875" style="243" customWidth="1"/>
    <col min="1284" max="1284" width="0" style="243" hidden="1" customWidth="1"/>
    <col min="1285" max="1285" width="16.5546875" style="243" customWidth="1"/>
    <col min="1286" max="1286" width="9.109375" style="243"/>
    <col min="1287" max="1287" width="13.88671875" style="243" bestFit="1" customWidth="1"/>
    <col min="1288" max="1288" width="9.109375" style="243"/>
    <col min="1289" max="1289" width="9.33203125" style="243" bestFit="1" customWidth="1"/>
    <col min="1290" max="1521" width="9.109375" style="243"/>
    <col min="1522" max="1522" width="9.44140625" style="243" customWidth="1"/>
    <col min="1523" max="1523" width="36.33203125" style="243" customWidth="1"/>
    <col min="1524" max="1524" width="25.33203125" style="243" customWidth="1"/>
    <col min="1525" max="1525" width="21.6640625" style="243" customWidth="1"/>
    <col min="1526" max="1526" width="22.6640625" style="243" customWidth="1"/>
    <col min="1527" max="1527" width="13" style="243" customWidth="1"/>
    <col min="1528" max="1528" width="20.88671875" style="243" customWidth="1"/>
    <col min="1529" max="1530" width="0" style="243" hidden="1" customWidth="1"/>
    <col min="1531" max="1537" width="15.44140625" style="243" customWidth="1"/>
    <col min="1538" max="1538" width="14.44140625" style="243" customWidth="1"/>
    <col min="1539" max="1539" width="13.88671875" style="243" customWidth="1"/>
    <col min="1540" max="1540" width="0" style="243" hidden="1" customWidth="1"/>
    <col min="1541" max="1541" width="16.5546875" style="243" customWidth="1"/>
    <col min="1542" max="1542" width="9.109375" style="243"/>
    <col min="1543" max="1543" width="13.88671875" style="243" bestFit="1" customWidth="1"/>
    <col min="1544" max="1544" width="9.109375" style="243"/>
    <col min="1545" max="1545" width="9.33203125" style="243" bestFit="1" customWidth="1"/>
    <col min="1546" max="1777" width="9.109375" style="243"/>
    <col min="1778" max="1778" width="9.44140625" style="243" customWidth="1"/>
    <col min="1779" max="1779" width="36.33203125" style="243" customWidth="1"/>
    <col min="1780" max="1780" width="25.33203125" style="243" customWidth="1"/>
    <col min="1781" max="1781" width="21.6640625" style="243" customWidth="1"/>
    <col min="1782" max="1782" width="22.6640625" style="243" customWidth="1"/>
    <col min="1783" max="1783" width="13" style="243" customWidth="1"/>
    <col min="1784" max="1784" width="20.88671875" style="243" customWidth="1"/>
    <col min="1785" max="1786" width="0" style="243" hidden="1" customWidth="1"/>
    <col min="1787" max="1793" width="15.44140625" style="243" customWidth="1"/>
    <col min="1794" max="1794" width="14.44140625" style="243" customWidth="1"/>
    <col min="1795" max="1795" width="13.88671875" style="243" customWidth="1"/>
    <col min="1796" max="1796" width="0" style="243" hidden="1" customWidth="1"/>
    <col min="1797" max="1797" width="16.5546875" style="243" customWidth="1"/>
    <col min="1798" max="1798" width="9.109375" style="243"/>
    <col min="1799" max="1799" width="13.88671875" style="243" bestFit="1" customWidth="1"/>
    <col min="1800" max="1800" width="9.109375" style="243"/>
    <col min="1801" max="1801" width="9.33203125" style="243" bestFit="1" customWidth="1"/>
    <col min="1802" max="2033" width="9.109375" style="243"/>
    <col min="2034" max="2034" width="9.44140625" style="243" customWidth="1"/>
    <col min="2035" max="2035" width="36.33203125" style="243" customWidth="1"/>
    <col min="2036" max="2036" width="25.33203125" style="243" customWidth="1"/>
    <col min="2037" max="2037" width="21.6640625" style="243" customWidth="1"/>
    <col min="2038" max="2038" width="22.6640625" style="243" customWidth="1"/>
    <col min="2039" max="2039" width="13" style="243" customWidth="1"/>
    <col min="2040" max="2040" width="20.88671875" style="243" customWidth="1"/>
    <col min="2041" max="2042" width="0" style="243" hidden="1" customWidth="1"/>
    <col min="2043" max="2049" width="15.44140625" style="243" customWidth="1"/>
    <col min="2050" max="2050" width="14.44140625" style="243" customWidth="1"/>
    <col min="2051" max="2051" width="13.88671875" style="243" customWidth="1"/>
    <col min="2052" max="2052" width="0" style="243" hidden="1" customWidth="1"/>
    <col min="2053" max="2053" width="16.5546875" style="243" customWidth="1"/>
    <col min="2054" max="2054" width="9.109375" style="243"/>
    <col min="2055" max="2055" width="13.88671875" style="243" bestFit="1" customWidth="1"/>
    <col min="2056" max="2056" width="9.109375" style="243"/>
    <col min="2057" max="2057" width="9.33203125" style="243" bestFit="1" customWidth="1"/>
    <col min="2058" max="2289" width="9.109375" style="243"/>
    <col min="2290" max="2290" width="9.44140625" style="243" customWidth="1"/>
    <col min="2291" max="2291" width="36.33203125" style="243" customWidth="1"/>
    <col min="2292" max="2292" width="25.33203125" style="243" customWidth="1"/>
    <col min="2293" max="2293" width="21.6640625" style="243" customWidth="1"/>
    <col min="2294" max="2294" width="22.6640625" style="243" customWidth="1"/>
    <col min="2295" max="2295" width="13" style="243" customWidth="1"/>
    <col min="2296" max="2296" width="20.88671875" style="243" customWidth="1"/>
    <col min="2297" max="2298" width="0" style="243" hidden="1" customWidth="1"/>
    <col min="2299" max="2305" width="15.44140625" style="243" customWidth="1"/>
    <col min="2306" max="2306" width="14.44140625" style="243" customWidth="1"/>
    <col min="2307" max="2307" width="13.88671875" style="243" customWidth="1"/>
    <col min="2308" max="2308" width="0" style="243" hidden="1" customWidth="1"/>
    <col min="2309" max="2309" width="16.5546875" style="243" customWidth="1"/>
    <col min="2310" max="2310" width="9.109375" style="243"/>
    <col min="2311" max="2311" width="13.88671875" style="243" bestFit="1" customWidth="1"/>
    <col min="2312" max="2312" width="9.109375" style="243"/>
    <col min="2313" max="2313" width="9.33203125" style="243" bestFit="1" customWidth="1"/>
    <col min="2314" max="2545" width="9.109375" style="243"/>
    <col min="2546" max="2546" width="9.44140625" style="243" customWidth="1"/>
    <col min="2547" max="2547" width="36.33203125" style="243" customWidth="1"/>
    <col min="2548" max="2548" width="25.33203125" style="243" customWidth="1"/>
    <col min="2549" max="2549" width="21.6640625" style="243" customWidth="1"/>
    <col min="2550" max="2550" width="22.6640625" style="243" customWidth="1"/>
    <col min="2551" max="2551" width="13" style="243" customWidth="1"/>
    <col min="2552" max="2552" width="20.88671875" style="243" customWidth="1"/>
    <col min="2553" max="2554" width="0" style="243" hidden="1" customWidth="1"/>
    <col min="2555" max="2561" width="15.44140625" style="243" customWidth="1"/>
    <col min="2562" max="2562" width="14.44140625" style="243" customWidth="1"/>
    <col min="2563" max="2563" width="13.88671875" style="243" customWidth="1"/>
    <col min="2564" max="2564" width="0" style="243" hidden="1" customWidth="1"/>
    <col min="2565" max="2565" width="16.5546875" style="243" customWidth="1"/>
    <col min="2566" max="2566" width="9.109375" style="243"/>
    <col min="2567" max="2567" width="13.88671875" style="243" bestFit="1" customWidth="1"/>
    <col min="2568" max="2568" width="9.109375" style="243"/>
    <col min="2569" max="2569" width="9.33203125" style="243" bestFit="1" customWidth="1"/>
    <col min="2570" max="2801" width="9.109375" style="243"/>
    <col min="2802" max="2802" width="9.44140625" style="243" customWidth="1"/>
    <col min="2803" max="2803" width="36.33203125" style="243" customWidth="1"/>
    <col min="2804" max="2804" width="25.33203125" style="243" customWidth="1"/>
    <col min="2805" max="2805" width="21.6640625" style="243" customWidth="1"/>
    <col min="2806" max="2806" width="22.6640625" style="243" customWidth="1"/>
    <col min="2807" max="2807" width="13" style="243" customWidth="1"/>
    <col min="2808" max="2808" width="20.88671875" style="243" customWidth="1"/>
    <col min="2809" max="2810" width="0" style="243" hidden="1" customWidth="1"/>
    <col min="2811" max="2817" width="15.44140625" style="243" customWidth="1"/>
    <col min="2818" max="2818" width="14.44140625" style="243" customWidth="1"/>
    <col min="2819" max="2819" width="13.88671875" style="243" customWidth="1"/>
    <col min="2820" max="2820" width="0" style="243" hidden="1" customWidth="1"/>
    <col min="2821" max="2821" width="16.5546875" style="243" customWidth="1"/>
    <col min="2822" max="2822" width="9.109375" style="243"/>
    <col min="2823" max="2823" width="13.88671875" style="243" bestFit="1" customWidth="1"/>
    <col min="2824" max="2824" width="9.109375" style="243"/>
    <col min="2825" max="2825" width="9.33203125" style="243" bestFit="1" customWidth="1"/>
    <col min="2826" max="3057" width="9.109375" style="243"/>
    <col min="3058" max="3058" width="9.44140625" style="243" customWidth="1"/>
    <col min="3059" max="3059" width="36.33203125" style="243" customWidth="1"/>
    <col min="3060" max="3060" width="25.33203125" style="243" customWidth="1"/>
    <col min="3061" max="3061" width="21.6640625" style="243" customWidth="1"/>
    <col min="3062" max="3062" width="22.6640625" style="243" customWidth="1"/>
    <col min="3063" max="3063" width="13" style="243" customWidth="1"/>
    <col min="3064" max="3064" width="20.88671875" style="243" customWidth="1"/>
    <col min="3065" max="3066" width="0" style="243" hidden="1" customWidth="1"/>
    <col min="3067" max="3073" width="15.44140625" style="243" customWidth="1"/>
    <col min="3074" max="3074" width="14.44140625" style="243" customWidth="1"/>
    <col min="3075" max="3075" width="13.88671875" style="243" customWidth="1"/>
    <col min="3076" max="3076" width="0" style="243" hidden="1" customWidth="1"/>
    <col min="3077" max="3077" width="16.5546875" style="243" customWidth="1"/>
    <col min="3078" max="3078" width="9.109375" style="243"/>
    <col min="3079" max="3079" width="13.88671875" style="243" bestFit="1" customWidth="1"/>
    <col min="3080" max="3080" width="9.109375" style="243"/>
    <col min="3081" max="3081" width="9.33203125" style="243" bestFit="1" customWidth="1"/>
    <col min="3082" max="3313" width="9.109375" style="243"/>
    <col min="3314" max="3314" width="9.44140625" style="243" customWidth="1"/>
    <col min="3315" max="3315" width="36.33203125" style="243" customWidth="1"/>
    <col min="3316" max="3316" width="25.33203125" style="243" customWidth="1"/>
    <col min="3317" max="3317" width="21.6640625" style="243" customWidth="1"/>
    <col min="3318" max="3318" width="22.6640625" style="243" customWidth="1"/>
    <col min="3319" max="3319" width="13" style="243" customWidth="1"/>
    <col min="3320" max="3320" width="20.88671875" style="243" customWidth="1"/>
    <col min="3321" max="3322" width="0" style="243" hidden="1" customWidth="1"/>
    <col min="3323" max="3329" width="15.44140625" style="243" customWidth="1"/>
    <col min="3330" max="3330" width="14.44140625" style="243" customWidth="1"/>
    <col min="3331" max="3331" width="13.88671875" style="243" customWidth="1"/>
    <col min="3332" max="3332" width="0" style="243" hidden="1" customWidth="1"/>
    <col min="3333" max="3333" width="16.5546875" style="243" customWidth="1"/>
    <col min="3334" max="3334" width="9.109375" style="243"/>
    <col min="3335" max="3335" width="13.88671875" style="243" bestFit="1" customWidth="1"/>
    <col min="3336" max="3336" width="9.109375" style="243"/>
    <col min="3337" max="3337" width="9.33203125" style="243" bestFit="1" customWidth="1"/>
    <col min="3338" max="3569" width="9.109375" style="243"/>
    <col min="3570" max="3570" width="9.44140625" style="243" customWidth="1"/>
    <col min="3571" max="3571" width="36.33203125" style="243" customWidth="1"/>
    <col min="3572" max="3572" width="25.33203125" style="243" customWidth="1"/>
    <col min="3573" max="3573" width="21.6640625" style="243" customWidth="1"/>
    <col min="3574" max="3574" width="22.6640625" style="243" customWidth="1"/>
    <col min="3575" max="3575" width="13" style="243" customWidth="1"/>
    <col min="3576" max="3576" width="20.88671875" style="243" customWidth="1"/>
    <col min="3577" max="3578" width="0" style="243" hidden="1" customWidth="1"/>
    <col min="3579" max="3585" width="15.44140625" style="243" customWidth="1"/>
    <col min="3586" max="3586" width="14.44140625" style="243" customWidth="1"/>
    <col min="3587" max="3587" width="13.88671875" style="243" customWidth="1"/>
    <col min="3588" max="3588" width="0" style="243" hidden="1" customWidth="1"/>
    <col min="3589" max="3589" width="16.5546875" style="243" customWidth="1"/>
    <col min="3590" max="3590" width="9.109375" style="243"/>
    <col min="3591" max="3591" width="13.88671875" style="243" bestFit="1" customWidth="1"/>
    <col min="3592" max="3592" width="9.109375" style="243"/>
    <col min="3593" max="3593" width="9.33203125" style="243" bestFit="1" customWidth="1"/>
    <col min="3594" max="3825" width="9.109375" style="243"/>
    <col min="3826" max="3826" width="9.44140625" style="243" customWidth="1"/>
    <col min="3827" max="3827" width="36.33203125" style="243" customWidth="1"/>
    <col min="3828" max="3828" width="25.33203125" style="243" customWidth="1"/>
    <col min="3829" max="3829" width="21.6640625" style="243" customWidth="1"/>
    <col min="3830" max="3830" width="22.6640625" style="243" customWidth="1"/>
    <col min="3831" max="3831" width="13" style="243" customWidth="1"/>
    <col min="3832" max="3832" width="20.88671875" style="243" customWidth="1"/>
    <col min="3833" max="3834" width="0" style="243" hidden="1" customWidth="1"/>
    <col min="3835" max="3841" width="15.44140625" style="243" customWidth="1"/>
    <col min="3842" max="3842" width="14.44140625" style="243" customWidth="1"/>
    <col min="3843" max="3843" width="13.88671875" style="243" customWidth="1"/>
    <col min="3844" max="3844" width="0" style="243" hidden="1" customWidth="1"/>
    <col min="3845" max="3845" width="16.5546875" style="243" customWidth="1"/>
    <col min="3846" max="3846" width="9.109375" style="243"/>
    <col min="3847" max="3847" width="13.88671875" style="243" bestFit="1" customWidth="1"/>
    <col min="3848" max="3848" width="9.109375" style="243"/>
    <col min="3849" max="3849" width="9.33203125" style="243" bestFit="1" customWidth="1"/>
    <col min="3850" max="4081" width="9.109375" style="243"/>
    <col min="4082" max="4082" width="9.44140625" style="243" customWidth="1"/>
    <col min="4083" max="4083" width="36.33203125" style="243" customWidth="1"/>
    <col min="4084" max="4084" width="25.33203125" style="243" customWidth="1"/>
    <col min="4085" max="4085" width="21.6640625" style="243" customWidth="1"/>
    <col min="4086" max="4086" width="22.6640625" style="243" customWidth="1"/>
    <col min="4087" max="4087" width="13" style="243" customWidth="1"/>
    <col min="4088" max="4088" width="20.88671875" style="243" customWidth="1"/>
    <col min="4089" max="4090" width="0" style="243" hidden="1" customWidth="1"/>
    <col min="4091" max="4097" width="15.44140625" style="243" customWidth="1"/>
    <col min="4098" max="4098" width="14.44140625" style="243" customWidth="1"/>
    <col min="4099" max="4099" width="13.88671875" style="243" customWidth="1"/>
    <col min="4100" max="4100" width="0" style="243" hidden="1" customWidth="1"/>
    <col min="4101" max="4101" width="16.5546875" style="243" customWidth="1"/>
    <col min="4102" max="4102" width="9.109375" style="243"/>
    <col min="4103" max="4103" width="13.88671875" style="243" bestFit="1" customWidth="1"/>
    <col min="4104" max="4104" width="9.109375" style="243"/>
    <col min="4105" max="4105" width="9.33203125" style="243" bestFit="1" customWidth="1"/>
    <col min="4106" max="4337" width="9.109375" style="243"/>
    <col min="4338" max="4338" width="9.44140625" style="243" customWidth="1"/>
    <col min="4339" max="4339" width="36.33203125" style="243" customWidth="1"/>
    <col min="4340" max="4340" width="25.33203125" style="243" customWidth="1"/>
    <col min="4341" max="4341" width="21.6640625" style="243" customWidth="1"/>
    <col min="4342" max="4342" width="22.6640625" style="243" customWidth="1"/>
    <col min="4343" max="4343" width="13" style="243" customWidth="1"/>
    <col min="4344" max="4344" width="20.88671875" style="243" customWidth="1"/>
    <col min="4345" max="4346" width="0" style="243" hidden="1" customWidth="1"/>
    <col min="4347" max="4353" width="15.44140625" style="243" customWidth="1"/>
    <col min="4354" max="4354" width="14.44140625" style="243" customWidth="1"/>
    <col min="4355" max="4355" width="13.88671875" style="243" customWidth="1"/>
    <col min="4356" max="4356" width="0" style="243" hidden="1" customWidth="1"/>
    <col min="4357" max="4357" width="16.5546875" style="243" customWidth="1"/>
    <col min="4358" max="4358" width="9.109375" style="243"/>
    <col min="4359" max="4359" width="13.88671875" style="243" bestFit="1" customWidth="1"/>
    <col min="4360" max="4360" width="9.109375" style="243"/>
    <col min="4361" max="4361" width="9.33203125" style="243" bestFit="1" customWidth="1"/>
    <col min="4362" max="4593" width="9.109375" style="243"/>
    <col min="4594" max="4594" width="9.44140625" style="243" customWidth="1"/>
    <col min="4595" max="4595" width="36.33203125" style="243" customWidth="1"/>
    <col min="4596" max="4596" width="25.33203125" style="243" customWidth="1"/>
    <col min="4597" max="4597" width="21.6640625" style="243" customWidth="1"/>
    <col min="4598" max="4598" width="22.6640625" style="243" customWidth="1"/>
    <col min="4599" max="4599" width="13" style="243" customWidth="1"/>
    <col min="4600" max="4600" width="20.88671875" style="243" customWidth="1"/>
    <col min="4601" max="4602" width="0" style="243" hidden="1" customWidth="1"/>
    <col min="4603" max="4609" width="15.44140625" style="243" customWidth="1"/>
    <col min="4610" max="4610" width="14.44140625" style="243" customWidth="1"/>
    <col min="4611" max="4611" width="13.88671875" style="243" customWidth="1"/>
    <col min="4612" max="4612" width="0" style="243" hidden="1" customWidth="1"/>
    <col min="4613" max="4613" width="16.5546875" style="243" customWidth="1"/>
    <col min="4614" max="4614" width="9.109375" style="243"/>
    <col min="4615" max="4615" width="13.88671875" style="243" bestFit="1" customWidth="1"/>
    <col min="4616" max="4616" width="9.109375" style="243"/>
    <col min="4617" max="4617" width="9.33203125" style="243" bestFit="1" customWidth="1"/>
    <col min="4618" max="4849" width="9.109375" style="243"/>
    <col min="4850" max="4850" width="9.44140625" style="243" customWidth="1"/>
    <col min="4851" max="4851" width="36.33203125" style="243" customWidth="1"/>
    <col min="4852" max="4852" width="25.33203125" style="243" customWidth="1"/>
    <col min="4853" max="4853" width="21.6640625" style="243" customWidth="1"/>
    <col min="4854" max="4854" width="22.6640625" style="243" customWidth="1"/>
    <col min="4855" max="4855" width="13" style="243" customWidth="1"/>
    <col min="4856" max="4856" width="20.88671875" style="243" customWidth="1"/>
    <col min="4857" max="4858" width="0" style="243" hidden="1" customWidth="1"/>
    <col min="4859" max="4865" width="15.44140625" style="243" customWidth="1"/>
    <col min="4866" max="4866" width="14.44140625" style="243" customWidth="1"/>
    <col min="4867" max="4867" width="13.88671875" style="243" customWidth="1"/>
    <col min="4868" max="4868" width="0" style="243" hidden="1" customWidth="1"/>
    <col min="4869" max="4869" width="16.5546875" style="243" customWidth="1"/>
    <col min="4870" max="4870" width="9.109375" style="243"/>
    <col min="4871" max="4871" width="13.88671875" style="243" bestFit="1" customWidth="1"/>
    <col min="4872" max="4872" width="9.109375" style="243"/>
    <col min="4873" max="4873" width="9.33203125" style="243" bestFit="1" customWidth="1"/>
    <col min="4874" max="5105" width="9.109375" style="243"/>
    <col min="5106" max="5106" width="9.44140625" style="243" customWidth="1"/>
    <col min="5107" max="5107" width="36.33203125" style="243" customWidth="1"/>
    <col min="5108" max="5108" width="25.33203125" style="243" customWidth="1"/>
    <col min="5109" max="5109" width="21.6640625" style="243" customWidth="1"/>
    <col min="5110" max="5110" width="22.6640625" style="243" customWidth="1"/>
    <col min="5111" max="5111" width="13" style="243" customWidth="1"/>
    <col min="5112" max="5112" width="20.88671875" style="243" customWidth="1"/>
    <col min="5113" max="5114" width="0" style="243" hidden="1" customWidth="1"/>
    <col min="5115" max="5121" width="15.44140625" style="243" customWidth="1"/>
    <col min="5122" max="5122" width="14.44140625" style="243" customWidth="1"/>
    <col min="5123" max="5123" width="13.88671875" style="243" customWidth="1"/>
    <col min="5124" max="5124" width="0" style="243" hidden="1" customWidth="1"/>
    <col min="5125" max="5125" width="16.5546875" style="243" customWidth="1"/>
    <col min="5126" max="5126" width="9.109375" style="243"/>
    <col min="5127" max="5127" width="13.88671875" style="243" bestFit="1" customWidth="1"/>
    <col min="5128" max="5128" width="9.109375" style="243"/>
    <col min="5129" max="5129" width="9.33203125" style="243" bestFit="1" customWidth="1"/>
    <col min="5130" max="5361" width="9.109375" style="243"/>
    <col min="5362" max="5362" width="9.44140625" style="243" customWidth="1"/>
    <col min="5363" max="5363" width="36.33203125" style="243" customWidth="1"/>
    <col min="5364" max="5364" width="25.33203125" style="243" customWidth="1"/>
    <col min="5365" max="5365" width="21.6640625" style="243" customWidth="1"/>
    <col min="5366" max="5366" width="22.6640625" style="243" customWidth="1"/>
    <col min="5367" max="5367" width="13" style="243" customWidth="1"/>
    <col min="5368" max="5368" width="20.88671875" style="243" customWidth="1"/>
    <col min="5369" max="5370" width="0" style="243" hidden="1" customWidth="1"/>
    <col min="5371" max="5377" width="15.44140625" style="243" customWidth="1"/>
    <col min="5378" max="5378" width="14.44140625" style="243" customWidth="1"/>
    <col min="5379" max="5379" width="13.88671875" style="243" customWidth="1"/>
    <col min="5380" max="5380" width="0" style="243" hidden="1" customWidth="1"/>
    <col min="5381" max="5381" width="16.5546875" style="243" customWidth="1"/>
    <col min="5382" max="5382" width="9.109375" style="243"/>
    <col min="5383" max="5383" width="13.88671875" style="243" bestFit="1" customWidth="1"/>
    <col min="5384" max="5384" width="9.109375" style="243"/>
    <col min="5385" max="5385" width="9.33203125" style="243" bestFit="1" customWidth="1"/>
    <col min="5386" max="5617" width="9.109375" style="243"/>
    <col min="5618" max="5618" width="9.44140625" style="243" customWidth="1"/>
    <col min="5619" max="5619" width="36.33203125" style="243" customWidth="1"/>
    <col min="5620" max="5620" width="25.33203125" style="243" customWidth="1"/>
    <col min="5621" max="5621" width="21.6640625" style="243" customWidth="1"/>
    <col min="5622" max="5622" width="22.6640625" style="243" customWidth="1"/>
    <col min="5623" max="5623" width="13" style="243" customWidth="1"/>
    <col min="5624" max="5624" width="20.88671875" style="243" customWidth="1"/>
    <col min="5625" max="5626" width="0" style="243" hidden="1" customWidth="1"/>
    <col min="5627" max="5633" width="15.44140625" style="243" customWidth="1"/>
    <col min="5634" max="5634" width="14.44140625" style="243" customWidth="1"/>
    <col min="5635" max="5635" width="13.88671875" style="243" customWidth="1"/>
    <col min="5636" max="5636" width="0" style="243" hidden="1" customWidth="1"/>
    <col min="5637" max="5637" width="16.5546875" style="243" customWidth="1"/>
    <col min="5638" max="5638" width="9.109375" style="243"/>
    <col min="5639" max="5639" width="13.88671875" style="243" bestFit="1" customWidth="1"/>
    <col min="5640" max="5640" width="9.109375" style="243"/>
    <col min="5641" max="5641" width="9.33203125" style="243" bestFit="1" customWidth="1"/>
    <col min="5642" max="5873" width="9.109375" style="243"/>
    <col min="5874" max="5874" width="9.44140625" style="243" customWidth="1"/>
    <col min="5875" max="5875" width="36.33203125" style="243" customWidth="1"/>
    <col min="5876" max="5876" width="25.33203125" style="243" customWidth="1"/>
    <col min="5877" max="5877" width="21.6640625" style="243" customWidth="1"/>
    <col min="5878" max="5878" width="22.6640625" style="243" customWidth="1"/>
    <col min="5879" max="5879" width="13" style="243" customWidth="1"/>
    <col min="5880" max="5880" width="20.88671875" style="243" customWidth="1"/>
    <col min="5881" max="5882" width="0" style="243" hidden="1" customWidth="1"/>
    <col min="5883" max="5889" width="15.44140625" style="243" customWidth="1"/>
    <col min="5890" max="5890" width="14.44140625" style="243" customWidth="1"/>
    <col min="5891" max="5891" width="13.88671875" style="243" customWidth="1"/>
    <col min="5892" max="5892" width="0" style="243" hidden="1" customWidth="1"/>
    <col min="5893" max="5893" width="16.5546875" style="243" customWidth="1"/>
    <col min="5894" max="5894" width="9.109375" style="243"/>
    <col min="5895" max="5895" width="13.88671875" style="243" bestFit="1" customWidth="1"/>
    <col min="5896" max="5896" width="9.109375" style="243"/>
    <col min="5897" max="5897" width="9.33203125" style="243" bestFit="1" customWidth="1"/>
    <col min="5898" max="6129" width="9.109375" style="243"/>
    <col min="6130" max="6130" width="9.44140625" style="243" customWidth="1"/>
    <col min="6131" max="6131" width="36.33203125" style="243" customWidth="1"/>
    <col min="6132" max="6132" width="25.33203125" style="243" customWidth="1"/>
    <col min="6133" max="6133" width="21.6640625" style="243" customWidth="1"/>
    <col min="6134" max="6134" width="22.6640625" style="243" customWidth="1"/>
    <col min="6135" max="6135" width="13" style="243" customWidth="1"/>
    <col min="6136" max="6136" width="20.88671875" style="243" customWidth="1"/>
    <col min="6137" max="6138" width="0" style="243" hidden="1" customWidth="1"/>
    <col min="6139" max="6145" width="15.44140625" style="243" customWidth="1"/>
    <col min="6146" max="6146" width="14.44140625" style="243" customWidth="1"/>
    <col min="6147" max="6147" width="13.88671875" style="243" customWidth="1"/>
    <col min="6148" max="6148" width="0" style="243" hidden="1" customWidth="1"/>
    <col min="6149" max="6149" width="16.5546875" style="243" customWidth="1"/>
    <col min="6150" max="6150" width="9.109375" style="243"/>
    <col min="6151" max="6151" width="13.88671875" style="243" bestFit="1" customWidth="1"/>
    <col min="6152" max="6152" width="9.109375" style="243"/>
    <col min="6153" max="6153" width="9.33203125" style="243" bestFit="1" customWidth="1"/>
    <col min="6154" max="6385" width="9.109375" style="243"/>
    <col min="6386" max="6386" width="9.44140625" style="243" customWidth="1"/>
    <col min="6387" max="6387" width="36.33203125" style="243" customWidth="1"/>
    <col min="6388" max="6388" width="25.33203125" style="243" customWidth="1"/>
    <col min="6389" max="6389" width="21.6640625" style="243" customWidth="1"/>
    <col min="6390" max="6390" width="22.6640625" style="243" customWidth="1"/>
    <col min="6391" max="6391" width="13" style="243" customWidth="1"/>
    <col min="6392" max="6392" width="20.88671875" style="243" customWidth="1"/>
    <col min="6393" max="6394" width="0" style="243" hidden="1" customWidth="1"/>
    <col min="6395" max="6401" width="15.44140625" style="243" customWidth="1"/>
    <col min="6402" max="6402" width="14.44140625" style="243" customWidth="1"/>
    <col min="6403" max="6403" width="13.88671875" style="243" customWidth="1"/>
    <col min="6404" max="6404" width="0" style="243" hidden="1" customWidth="1"/>
    <col min="6405" max="6405" width="16.5546875" style="243" customWidth="1"/>
    <col min="6406" max="6406" width="9.109375" style="243"/>
    <col min="6407" max="6407" width="13.88671875" style="243" bestFit="1" customWidth="1"/>
    <col min="6408" max="6408" width="9.109375" style="243"/>
    <col min="6409" max="6409" width="9.33203125" style="243" bestFit="1" customWidth="1"/>
    <col min="6410" max="6641" width="9.109375" style="243"/>
    <col min="6642" max="6642" width="9.44140625" style="243" customWidth="1"/>
    <col min="6643" max="6643" width="36.33203125" style="243" customWidth="1"/>
    <col min="6644" max="6644" width="25.33203125" style="243" customWidth="1"/>
    <col min="6645" max="6645" width="21.6640625" style="243" customWidth="1"/>
    <col min="6646" max="6646" width="22.6640625" style="243" customWidth="1"/>
    <col min="6647" max="6647" width="13" style="243" customWidth="1"/>
    <col min="6648" max="6648" width="20.88671875" style="243" customWidth="1"/>
    <col min="6649" max="6650" width="0" style="243" hidden="1" customWidth="1"/>
    <col min="6651" max="6657" width="15.44140625" style="243" customWidth="1"/>
    <col min="6658" max="6658" width="14.44140625" style="243" customWidth="1"/>
    <col min="6659" max="6659" width="13.88671875" style="243" customWidth="1"/>
    <col min="6660" max="6660" width="0" style="243" hidden="1" customWidth="1"/>
    <col min="6661" max="6661" width="16.5546875" style="243" customWidth="1"/>
    <col min="6662" max="6662" width="9.109375" style="243"/>
    <col min="6663" max="6663" width="13.88671875" style="243" bestFit="1" customWidth="1"/>
    <col min="6664" max="6664" width="9.109375" style="243"/>
    <col min="6665" max="6665" width="9.33203125" style="243" bestFit="1" customWidth="1"/>
    <col min="6666" max="6897" width="9.109375" style="243"/>
    <col min="6898" max="6898" width="9.44140625" style="243" customWidth="1"/>
    <col min="6899" max="6899" width="36.33203125" style="243" customWidth="1"/>
    <col min="6900" max="6900" width="25.33203125" style="243" customWidth="1"/>
    <col min="6901" max="6901" width="21.6640625" style="243" customWidth="1"/>
    <col min="6902" max="6902" width="22.6640625" style="243" customWidth="1"/>
    <col min="6903" max="6903" width="13" style="243" customWidth="1"/>
    <col min="6904" max="6904" width="20.88671875" style="243" customWidth="1"/>
    <col min="6905" max="6906" width="0" style="243" hidden="1" customWidth="1"/>
    <col min="6907" max="6913" width="15.44140625" style="243" customWidth="1"/>
    <col min="6914" max="6914" width="14.44140625" style="243" customWidth="1"/>
    <col min="6915" max="6915" width="13.88671875" style="243" customWidth="1"/>
    <col min="6916" max="6916" width="0" style="243" hidden="1" customWidth="1"/>
    <col min="6917" max="6917" width="16.5546875" style="243" customWidth="1"/>
    <col min="6918" max="6918" width="9.109375" style="243"/>
    <col min="6919" max="6919" width="13.88671875" style="243" bestFit="1" customWidth="1"/>
    <col min="6920" max="6920" width="9.109375" style="243"/>
    <col min="6921" max="6921" width="9.33203125" style="243" bestFit="1" customWidth="1"/>
    <col min="6922" max="7153" width="9.109375" style="243"/>
    <col min="7154" max="7154" width="9.44140625" style="243" customWidth="1"/>
    <col min="7155" max="7155" width="36.33203125" style="243" customWidth="1"/>
    <col min="7156" max="7156" width="25.33203125" style="243" customWidth="1"/>
    <col min="7157" max="7157" width="21.6640625" style="243" customWidth="1"/>
    <col min="7158" max="7158" width="22.6640625" style="243" customWidth="1"/>
    <col min="7159" max="7159" width="13" style="243" customWidth="1"/>
    <col min="7160" max="7160" width="20.88671875" style="243" customWidth="1"/>
    <col min="7161" max="7162" width="0" style="243" hidden="1" customWidth="1"/>
    <col min="7163" max="7169" width="15.44140625" style="243" customWidth="1"/>
    <col min="7170" max="7170" width="14.44140625" style="243" customWidth="1"/>
    <col min="7171" max="7171" width="13.88671875" style="243" customWidth="1"/>
    <col min="7172" max="7172" width="0" style="243" hidden="1" customWidth="1"/>
    <col min="7173" max="7173" width="16.5546875" style="243" customWidth="1"/>
    <col min="7174" max="7174" width="9.109375" style="243"/>
    <col min="7175" max="7175" width="13.88671875" style="243" bestFit="1" customWidth="1"/>
    <col min="7176" max="7176" width="9.109375" style="243"/>
    <col min="7177" max="7177" width="9.33203125" style="243" bestFit="1" customWidth="1"/>
    <col min="7178" max="7409" width="9.109375" style="243"/>
    <col min="7410" max="7410" width="9.44140625" style="243" customWidth="1"/>
    <col min="7411" max="7411" width="36.33203125" style="243" customWidth="1"/>
    <col min="7412" max="7412" width="25.33203125" style="243" customWidth="1"/>
    <col min="7413" max="7413" width="21.6640625" style="243" customWidth="1"/>
    <col min="7414" max="7414" width="22.6640625" style="243" customWidth="1"/>
    <col min="7415" max="7415" width="13" style="243" customWidth="1"/>
    <col min="7416" max="7416" width="20.88671875" style="243" customWidth="1"/>
    <col min="7417" max="7418" width="0" style="243" hidden="1" customWidth="1"/>
    <col min="7419" max="7425" width="15.44140625" style="243" customWidth="1"/>
    <col min="7426" max="7426" width="14.44140625" style="243" customWidth="1"/>
    <col min="7427" max="7427" width="13.88671875" style="243" customWidth="1"/>
    <col min="7428" max="7428" width="0" style="243" hidden="1" customWidth="1"/>
    <col min="7429" max="7429" width="16.5546875" style="243" customWidth="1"/>
    <col min="7430" max="7430" width="9.109375" style="243"/>
    <col min="7431" max="7431" width="13.88671875" style="243" bestFit="1" customWidth="1"/>
    <col min="7432" max="7432" width="9.109375" style="243"/>
    <col min="7433" max="7433" width="9.33203125" style="243" bestFit="1" customWidth="1"/>
    <col min="7434" max="7665" width="9.109375" style="243"/>
    <col min="7666" max="7666" width="9.44140625" style="243" customWidth="1"/>
    <col min="7667" max="7667" width="36.33203125" style="243" customWidth="1"/>
    <col min="7668" max="7668" width="25.33203125" style="243" customWidth="1"/>
    <col min="7669" max="7669" width="21.6640625" style="243" customWidth="1"/>
    <col min="7670" max="7670" width="22.6640625" style="243" customWidth="1"/>
    <col min="7671" max="7671" width="13" style="243" customWidth="1"/>
    <col min="7672" max="7672" width="20.88671875" style="243" customWidth="1"/>
    <col min="7673" max="7674" width="0" style="243" hidden="1" customWidth="1"/>
    <col min="7675" max="7681" width="15.44140625" style="243" customWidth="1"/>
    <col min="7682" max="7682" width="14.44140625" style="243" customWidth="1"/>
    <col min="7683" max="7683" width="13.88671875" style="243" customWidth="1"/>
    <col min="7684" max="7684" width="0" style="243" hidden="1" customWidth="1"/>
    <col min="7685" max="7685" width="16.5546875" style="243" customWidth="1"/>
    <col min="7686" max="7686" width="9.109375" style="243"/>
    <col min="7687" max="7687" width="13.88671875" style="243" bestFit="1" customWidth="1"/>
    <col min="7688" max="7688" width="9.109375" style="243"/>
    <col min="7689" max="7689" width="9.33203125" style="243" bestFit="1" customWidth="1"/>
    <col min="7690" max="7921" width="9.109375" style="243"/>
    <col min="7922" max="7922" width="9.44140625" style="243" customWidth="1"/>
    <col min="7923" max="7923" width="36.33203125" style="243" customWidth="1"/>
    <col min="7924" max="7924" width="25.33203125" style="243" customWidth="1"/>
    <col min="7925" max="7925" width="21.6640625" style="243" customWidth="1"/>
    <col min="7926" max="7926" width="22.6640625" style="243" customWidth="1"/>
    <col min="7927" max="7927" width="13" style="243" customWidth="1"/>
    <col min="7928" max="7928" width="20.88671875" style="243" customWidth="1"/>
    <col min="7929" max="7930" width="0" style="243" hidden="1" customWidth="1"/>
    <col min="7931" max="7937" width="15.44140625" style="243" customWidth="1"/>
    <col min="7938" max="7938" width="14.44140625" style="243" customWidth="1"/>
    <col min="7939" max="7939" width="13.88671875" style="243" customWidth="1"/>
    <col min="7940" max="7940" width="0" style="243" hidden="1" customWidth="1"/>
    <col min="7941" max="7941" width="16.5546875" style="243" customWidth="1"/>
    <col min="7942" max="7942" width="9.109375" style="243"/>
    <col min="7943" max="7943" width="13.88671875" style="243" bestFit="1" customWidth="1"/>
    <col min="7944" max="7944" width="9.109375" style="243"/>
    <col min="7945" max="7945" width="9.33203125" style="243" bestFit="1" customWidth="1"/>
    <col min="7946" max="8177" width="9.109375" style="243"/>
    <col min="8178" max="8178" width="9.44140625" style="243" customWidth="1"/>
    <col min="8179" max="8179" width="36.33203125" style="243" customWidth="1"/>
    <col min="8180" max="8180" width="25.33203125" style="243" customWidth="1"/>
    <col min="8181" max="8181" width="21.6640625" style="243" customWidth="1"/>
    <col min="8182" max="8182" width="22.6640625" style="243" customWidth="1"/>
    <col min="8183" max="8183" width="13" style="243" customWidth="1"/>
    <col min="8184" max="8184" width="20.88671875" style="243" customWidth="1"/>
    <col min="8185" max="8186" width="0" style="243" hidden="1" customWidth="1"/>
    <col min="8187" max="8193" width="15.44140625" style="243" customWidth="1"/>
    <col min="8194" max="8194" width="14.44140625" style="243" customWidth="1"/>
    <col min="8195" max="8195" width="13.88671875" style="243" customWidth="1"/>
    <col min="8196" max="8196" width="0" style="243" hidden="1" customWidth="1"/>
    <col min="8197" max="8197" width="16.5546875" style="243" customWidth="1"/>
    <col min="8198" max="8198" width="9.109375" style="243"/>
    <col min="8199" max="8199" width="13.88671875" style="243" bestFit="1" customWidth="1"/>
    <col min="8200" max="8200" width="9.109375" style="243"/>
    <col min="8201" max="8201" width="9.33203125" style="243" bestFit="1" customWidth="1"/>
    <col min="8202" max="8433" width="9.109375" style="243"/>
    <col min="8434" max="8434" width="9.44140625" style="243" customWidth="1"/>
    <col min="8435" max="8435" width="36.33203125" style="243" customWidth="1"/>
    <col min="8436" max="8436" width="25.33203125" style="243" customWidth="1"/>
    <col min="8437" max="8437" width="21.6640625" style="243" customWidth="1"/>
    <col min="8438" max="8438" width="22.6640625" style="243" customWidth="1"/>
    <col min="8439" max="8439" width="13" style="243" customWidth="1"/>
    <col min="8440" max="8440" width="20.88671875" style="243" customWidth="1"/>
    <col min="8441" max="8442" width="0" style="243" hidden="1" customWidth="1"/>
    <col min="8443" max="8449" width="15.44140625" style="243" customWidth="1"/>
    <col min="8450" max="8450" width="14.44140625" style="243" customWidth="1"/>
    <col min="8451" max="8451" width="13.88671875" style="243" customWidth="1"/>
    <col min="8452" max="8452" width="0" style="243" hidden="1" customWidth="1"/>
    <col min="8453" max="8453" width="16.5546875" style="243" customWidth="1"/>
    <col min="8454" max="8454" width="9.109375" style="243"/>
    <col min="8455" max="8455" width="13.88671875" style="243" bestFit="1" customWidth="1"/>
    <col min="8456" max="8456" width="9.109375" style="243"/>
    <col min="8457" max="8457" width="9.33203125" style="243" bestFit="1" customWidth="1"/>
    <col min="8458" max="8689" width="9.109375" style="243"/>
    <col min="8690" max="8690" width="9.44140625" style="243" customWidth="1"/>
    <col min="8691" max="8691" width="36.33203125" style="243" customWidth="1"/>
    <col min="8692" max="8692" width="25.33203125" style="243" customWidth="1"/>
    <col min="8693" max="8693" width="21.6640625" style="243" customWidth="1"/>
    <col min="8694" max="8694" width="22.6640625" style="243" customWidth="1"/>
    <col min="8695" max="8695" width="13" style="243" customWidth="1"/>
    <col min="8696" max="8696" width="20.88671875" style="243" customWidth="1"/>
    <col min="8697" max="8698" width="0" style="243" hidden="1" customWidth="1"/>
    <col min="8699" max="8705" width="15.44140625" style="243" customWidth="1"/>
    <col min="8706" max="8706" width="14.44140625" style="243" customWidth="1"/>
    <col min="8707" max="8707" width="13.88671875" style="243" customWidth="1"/>
    <col min="8708" max="8708" width="0" style="243" hidden="1" customWidth="1"/>
    <col min="8709" max="8709" width="16.5546875" style="243" customWidth="1"/>
    <col min="8710" max="8710" width="9.109375" style="243"/>
    <col min="8711" max="8711" width="13.88671875" style="243" bestFit="1" customWidth="1"/>
    <col min="8712" max="8712" width="9.109375" style="243"/>
    <col min="8713" max="8713" width="9.33203125" style="243" bestFit="1" customWidth="1"/>
    <col min="8714" max="8945" width="9.109375" style="243"/>
    <col min="8946" max="8946" width="9.44140625" style="243" customWidth="1"/>
    <col min="8947" max="8947" width="36.33203125" style="243" customWidth="1"/>
    <col min="8948" max="8948" width="25.33203125" style="243" customWidth="1"/>
    <col min="8949" max="8949" width="21.6640625" style="243" customWidth="1"/>
    <col min="8950" max="8950" width="22.6640625" style="243" customWidth="1"/>
    <col min="8951" max="8951" width="13" style="243" customWidth="1"/>
    <col min="8952" max="8952" width="20.88671875" style="243" customWidth="1"/>
    <col min="8953" max="8954" width="0" style="243" hidden="1" customWidth="1"/>
    <col min="8955" max="8961" width="15.44140625" style="243" customWidth="1"/>
    <col min="8962" max="8962" width="14.44140625" style="243" customWidth="1"/>
    <col min="8963" max="8963" width="13.88671875" style="243" customWidth="1"/>
    <col min="8964" max="8964" width="0" style="243" hidden="1" customWidth="1"/>
    <col min="8965" max="8965" width="16.5546875" style="243" customWidth="1"/>
    <col min="8966" max="8966" width="9.109375" style="243"/>
    <col min="8967" max="8967" width="13.88671875" style="243" bestFit="1" customWidth="1"/>
    <col min="8968" max="8968" width="9.109375" style="243"/>
    <col min="8969" max="8969" width="9.33203125" style="243" bestFit="1" customWidth="1"/>
    <col min="8970" max="9201" width="9.109375" style="243"/>
    <col min="9202" max="9202" width="9.44140625" style="243" customWidth="1"/>
    <col min="9203" max="9203" width="36.33203125" style="243" customWidth="1"/>
    <col min="9204" max="9204" width="25.33203125" style="243" customWidth="1"/>
    <col min="9205" max="9205" width="21.6640625" style="243" customWidth="1"/>
    <col min="9206" max="9206" width="22.6640625" style="243" customWidth="1"/>
    <col min="9207" max="9207" width="13" style="243" customWidth="1"/>
    <col min="9208" max="9208" width="20.88671875" style="243" customWidth="1"/>
    <col min="9209" max="9210" width="0" style="243" hidden="1" customWidth="1"/>
    <col min="9211" max="9217" width="15.44140625" style="243" customWidth="1"/>
    <col min="9218" max="9218" width="14.44140625" style="243" customWidth="1"/>
    <col min="9219" max="9219" width="13.88671875" style="243" customWidth="1"/>
    <col min="9220" max="9220" width="0" style="243" hidden="1" customWidth="1"/>
    <col min="9221" max="9221" width="16.5546875" style="243" customWidth="1"/>
    <col min="9222" max="9222" width="9.109375" style="243"/>
    <col min="9223" max="9223" width="13.88671875" style="243" bestFit="1" customWidth="1"/>
    <col min="9224" max="9224" width="9.109375" style="243"/>
    <col min="9225" max="9225" width="9.33203125" style="243" bestFit="1" customWidth="1"/>
    <col min="9226" max="9457" width="9.109375" style="243"/>
    <col min="9458" max="9458" width="9.44140625" style="243" customWidth="1"/>
    <col min="9459" max="9459" width="36.33203125" style="243" customWidth="1"/>
    <col min="9460" max="9460" width="25.33203125" style="243" customWidth="1"/>
    <col min="9461" max="9461" width="21.6640625" style="243" customWidth="1"/>
    <col min="9462" max="9462" width="22.6640625" style="243" customWidth="1"/>
    <col min="9463" max="9463" width="13" style="243" customWidth="1"/>
    <col min="9464" max="9464" width="20.88671875" style="243" customWidth="1"/>
    <col min="9465" max="9466" width="0" style="243" hidden="1" customWidth="1"/>
    <col min="9467" max="9473" width="15.44140625" style="243" customWidth="1"/>
    <col min="9474" max="9474" width="14.44140625" style="243" customWidth="1"/>
    <col min="9475" max="9475" width="13.88671875" style="243" customWidth="1"/>
    <col min="9476" max="9476" width="0" style="243" hidden="1" customWidth="1"/>
    <col min="9477" max="9477" width="16.5546875" style="243" customWidth="1"/>
    <col min="9478" max="9478" width="9.109375" style="243"/>
    <col min="9479" max="9479" width="13.88671875" style="243" bestFit="1" customWidth="1"/>
    <col min="9480" max="9480" width="9.109375" style="243"/>
    <col min="9481" max="9481" width="9.33203125" style="243" bestFit="1" customWidth="1"/>
    <col min="9482" max="9713" width="9.109375" style="243"/>
    <col min="9714" max="9714" width="9.44140625" style="243" customWidth="1"/>
    <col min="9715" max="9715" width="36.33203125" style="243" customWidth="1"/>
    <col min="9716" max="9716" width="25.33203125" style="243" customWidth="1"/>
    <col min="9717" max="9717" width="21.6640625" style="243" customWidth="1"/>
    <col min="9718" max="9718" width="22.6640625" style="243" customWidth="1"/>
    <col min="9719" max="9719" width="13" style="243" customWidth="1"/>
    <col min="9720" max="9720" width="20.88671875" style="243" customWidth="1"/>
    <col min="9721" max="9722" width="0" style="243" hidden="1" customWidth="1"/>
    <col min="9723" max="9729" width="15.44140625" style="243" customWidth="1"/>
    <col min="9730" max="9730" width="14.44140625" style="243" customWidth="1"/>
    <col min="9731" max="9731" width="13.88671875" style="243" customWidth="1"/>
    <col min="9732" max="9732" width="0" style="243" hidden="1" customWidth="1"/>
    <col min="9733" max="9733" width="16.5546875" style="243" customWidth="1"/>
    <col min="9734" max="9734" width="9.109375" style="243"/>
    <col min="9735" max="9735" width="13.88671875" style="243" bestFit="1" customWidth="1"/>
    <col min="9736" max="9736" width="9.109375" style="243"/>
    <col min="9737" max="9737" width="9.33203125" style="243" bestFit="1" customWidth="1"/>
    <col min="9738" max="9969" width="9.109375" style="243"/>
    <col min="9970" max="9970" width="9.44140625" style="243" customWidth="1"/>
    <col min="9971" max="9971" width="36.33203125" style="243" customWidth="1"/>
    <col min="9972" max="9972" width="25.33203125" style="243" customWidth="1"/>
    <col min="9973" max="9973" width="21.6640625" style="243" customWidth="1"/>
    <col min="9974" max="9974" width="22.6640625" style="243" customWidth="1"/>
    <col min="9975" max="9975" width="13" style="243" customWidth="1"/>
    <col min="9976" max="9976" width="20.88671875" style="243" customWidth="1"/>
    <col min="9977" max="9978" width="0" style="243" hidden="1" customWidth="1"/>
    <col min="9979" max="9985" width="15.44140625" style="243" customWidth="1"/>
    <col min="9986" max="9986" width="14.44140625" style="243" customWidth="1"/>
    <col min="9987" max="9987" width="13.88671875" style="243" customWidth="1"/>
    <col min="9988" max="9988" width="0" style="243" hidden="1" customWidth="1"/>
    <col min="9989" max="9989" width="16.5546875" style="243" customWidth="1"/>
    <col min="9990" max="9990" width="9.109375" style="243"/>
    <col min="9991" max="9991" width="13.88671875" style="243" bestFit="1" customWidth="1"/>
    <col min="9992" max="9992" width="9.109375" style="243"/>
    <col min="9993" max="9993" width="9.33203125" style="243" bestFit="1" customWidth="1"/>
    <col min="9994" max="10225" width="9.109375" style="243"/>
    <col min="10226" max="10226" width="9.44140625" style="243" customWidth="1"/>
    <col min="10227" max="10227" width="36.33203125" style="243" customWidth="1"/>
    <col min="10228" max="10228" width="25.33203125" style="243" customWidth="1"/>
    <col min="10229" max="10229" width="21.6640625" style="243" customWidth="1"/>
    <col min="10230" max="10230" width="22.6640625" style="243" customWidth="1"/>
    <col min="10231" max="10231" width="13" style="243" customWidth="1"/>
    <col min="10232" max="10232" width="20.88671875" style="243" customWidth="1"/>
    <col min="10233" max="10234" width="0" style="243" hidden="1" customWidth="1"/>
    <col min="10235" max="10241" width="15.44140625" style="243" customWidth="1"/>
    <col min="10242" max="10242" width="14.44140625" style="243" customWidth="1"/>
    <col min="10243" max="10243" width="13.88671875" style="243" customWidth="1"/>
    <col min="10244" max="10244" width="0" style="243" hidden="1" customWidth="1"/>
    <col min="10245" max="10245" width="16.5546875" style="243" customWidth="1"/>
    <col min="10246" max="10246" width="9.109375" style="243"/>
    <col min="10247" max="10247" width="13.88671875" style="243" bestFit="1" customWidth="1"/>
    <col min="10248" max="10248" width="9.109375" style="243"/>
    <col min="10249" max="10249" width="9.33203125" style="243" bestFit="1" customWidth="1"/>
    <col min="10250" max="10481" width="9.109375" style="243"/>
    <col min="10482" max="10482" width="9.44140625" style="243" customWidth="1"/>
    <col min="10483" max="10483" width="36.33203125" style="243" customWidth="1"/>
    <col min="10484" max="10484" width="25.33203125" style="243" customWidth="1"/>
    <col min="10485" max="10485" width="21.6640625" style="243" customWidth="1"/>
    <col min="10486" max="10486" width="22.6640625" style="243" customWidth="1"/>
    <col min="10487" max="10487" width="13" style="243" customWidth="1"/>
    <col min="10488" max="10488" width="20.88671875" style="243" customWidth="1"/>
    <col min="10489" max="10490" width="0" style="243" hidden="1" customWidth="1"/>
    <col min="10491" max="10497" width="15.44140625" style="243" customWidth="1"/>
    <col min="10498" max="10498" width="14.44140625" style="243" customWidth="1"/>
    <col min="10499" max="10499" width="13.88671875" style="243" customWidth="1"/>
    <col min="10500" max="10500" width="0" style="243" hidden="1" customWidth="1"/>
    <col min="10501" max="10501" width="16.5546875" style="243" customWidth="1"/>
    <col min="10502" max="10502" width="9.109375" style="243"/>
    <col min="10503" max="10503" width="13.88671875" style="243" bestFit="1" customWidth="1"/>
    <col min="10504" max="10504" width="9.109375" style="243"/>
    <col min="10505" max="10505" width="9.33203125" style="243" bestFit="1" customWidth="1"/>
    <col min="10506" max="10737" width="9.109375" style="243"/>
    <col min="10738" max="10738" width="9.44140625" style="243" customWidth="1"/>
    <col min="10739" max="10739" width="36.33203125" style="243" customWidth="1"/>
    <col min="10740" max="10740" width="25.33203125" style="243" customWidth="1"/>
    <col min="10741" max="10741" width="21.6640625" style="243" customWidth="1"/>
    <col min="10742" max="10742" width="22.6640625" style="243" customWidth="1"/>
    <col min="10743" max="10743" width="13" style="243" customWidth="1"/>
    <col min="10744" max="10744" width="20.88671875" style="243" customWidth="1"/>
    <col min="10745" max="10746" width="0" style="243" hidden="1" customWidth="1"/>
    <col min="10747" max="10753" width="15.44140625" style="243" customWidth="1"/>
    <col min="10754" max="10754" width="14.44140625" style="243" customWidth="1"/>
    <col min="10755" max="10755" width="13.88671875" style="243" customWidth="1"/>
    <col min="10756" max="10756" width="0" style="243" hidden="1" customWidth="1"/>
    <col min="10757" max="10757" width="16.5546875" style="243" customWidth="1"/>
    <col min="10758" max="10758" width="9.109375" style="243"/>
    <col min="10759" max="10759" width="13.88671875" style="243" bestFit="1" customWidth="1"/>
    <col min="10760" max="10760" width="9.109375" style="243"/>
    <col min="10761" max="10761" width="9.33203125" style="243" bestFit="1" customWidth="1"/>
    <col min="10762" max="10993" width="9.109375" style="243"/>
    <col min="10994" max="10994" width="9.44140625" style="243" customWidth="1"/>
    <col min="10995" max="10995" width="36.33203125" style="243" customWidth="1"/>
    <col min="10996" max="10996" width="25.33203125" style="243" customWidth="1"/>
    <col min="10997" max="10997" width="21.6640625" style="243" customWidth="1"/>
    <col min="10998" max="10998" width="22.6640625" style="243" customWidth="1"/>
    <col min="10999" max="10999" width="13" style="243" customWidth="1"/>
    <col min="11000" max="11000" width="20.88671875" style="243" customWidth="1"/>
    <col min="11001" max="11002" width="0" style="243" hidden="1" customWidth="1"/>
    <col min="11003" max="11009" width="15.44140625" style="243" customWidth="1"/>
    <col min="11010" max="11010" width="14.44140625" style="243" customWidth="1"/>
    <col min="11011" max="11011" width="13.88671875" style="243" customWidth="1"/>
    <col min="11012" max="11012" width="0" style="243" hidden="1" customWidth="1"/>
    <col min="11013" max="11013" width="16.5546875" style="243" customWidth="1"/>
    <col min="11014" max="11014" width="9.109375" style="243"/>
    <col min="11015" max="11015" width="13.88671875" style="243" bestFit="1" customWidth="1"/>
    <col min="11016" max="11016" width="9.109375" style="243"/>
    <col min="11017" max="11017" width="9.33203125" style="243" bestFit="1" customWidth="1"/>
    <col min="11018" max="11249" width="9.109375" style="243"/>
    <col min="11250" max="11250" width="9.44140625" style="243" customWidth="1"/>
    <col min="11251" max="11251" width="36.33203125" style="243" customWidth="1"/>
    <col min="11252" max="11252" width="25.33203125" style="243" customWidth="1"/>
    <col min="11253" max="11253" width="21.6640625" style="243" customWidth="1"/>
    <col min="11254" max="11254" width="22.6640625" style="243" customWidth="1"/>
    <col min="11255" max="11255" width="13" style="243" customWidth="1"/>
    <col min="11256" max="11256" width="20.88671875" style="243" customWidth="1"/>
    <col min="11257" max="11258" width="0" style="243" hidden="1" customWidth="1"/>
    <col min="11259" max="11265" width="15.44140625" style="243" customWidth="1"/>
    <col min="11266" max="11266" width="14.44140625" style="243" customWidth="1"/>
    <col min="11267" max="11267" width="13.88671875" style="243" customWidth="1"/>
    <col min="11268" max="11268" width="0" style="243" hidden="1" customWidth="1"/>
    <col min="11269" max="11269" width="16.5546875" style="243" customWidth="1"/>
    <col min="11270" max="11270" width="9.109375" style="243"/>
    <col min="11271" max="11271" width="13.88671875" style="243" bestFit="1" customWidth="1"/>
    <col min="11272" max="11272" width="9.109375" style="243"/>
    <col min="11273" max="11273" width="9.33203125" style="243" bestFit="1" customWidth="1"/>
    <col min="11274" max="11505" width="9.109375" style="243"/>
    <col min="11506" max="11506" width="9.44140625" style="243" customWidth="1"/>
    <col min="11507" max="11507" width="36.33203125" style="243" customWidth="1"/>
    <col min="11508" max="11508" width="25.33203125" style="243" customWidth="1"/>
    <col min="11509" max="11509" width="21.6640625" style="243" customWidth="1"/>
    <col min="11510" max="11510" width="22.6640625" style="243" customWidth="1"/>
    <col min="11511" max="11511" width="13" style="243" customWidth="1"/>
    <col min="11512" max="11512" width="20.88671875" style="243" customWidth="1"/>
    <col min="11513" max="11514" width="0" style="243" hidden="1" customWidth="1"/>
    <col min="11515" max="11521" width="15.44140625" style="243" customWidth="1"/>
    <col min="11522" max="11522" width="14.44140625" style="243" customWidth="1"/>
    <col min="11523" max="11523" width="13.88671875" style="243" customWidth="1"/>
    <col min="11524" max="11524" width="0" style="243" hidden="1" customWidth="1"/>
    <col min="11525" max="11525" width="16.5546875" style="243" customWidth="1"/>
    <col min="11526" max="11526" width="9.109375" style="243"/>
    <col min="11527" max="11527" width="13.88671875" style="243" bestFit="1" customWidth="1"/>
    <col min="11528" max="11528" width="9.109375" style="243"/>
    <col min="11529" max="11529" width="9.33203125" style="243" bestFit="1" customWidth="1"/>
    <col min="11530" max="11761" width="9.109375" style="243"/>
    <col min="11762" max="11762" width="9.44140625" style="243" customWidth="1"/>
    <col min="11763" max="11763" width="36.33203125" style="243" customWidth="1"/>
    <col min="11764" max="11764" width="25.33203125" style="243" customWidth="1"/>
    <col min="11765" max="11765" width="21.6640625" style="243" customWidth="1"/>
    <col min="11766" max="11766" width="22.6640625" style="243" customWidth="1"/>
    <col min="11767" max="11767" width="13" style="243" customWidth="1"/>
    <col min="11768" max="11768" width="20.88671875" style="243" customWidth="1"/>
    <col min="11769" max="11770" width="0" style="243" hidden="1" customWidth="1"/>
    <col min="11771" max="11777" width="15.44140625" style="243" customWidth="1"/>
    <col min="11778" max="11778" width="14.44140625" style="243" customWidth="1"/>
    <col min="11779" max="11779" width="13.88671875" style="243" customWidth="1"/>
    <col min="11780" max="11780" width="0" style="243" hidden="1" customWidth="1"/>
    <col min="11781" max="11781" width="16.5546875" style="243" customWidth="1"/>
    <col min="11782" max="11782" width="9.109375" style="243"/>
    <col min="11783" max="11783" width="13.88671875" style="243" bestFit="1" customWidth="1"/>
    <col min="11784" max="11784" width="9.109375" style="243"/>
    <col min="11785" max="11785" width="9.33203125" style="243" bestFit="1" customWidth="1"/>
    <col min="11786" max="12017" width="9.109375" style="243"/>
    <col min="12018" max="12018" width="9.44140625" style="243" customWidth="1"/>
    <col min="12019" max="12019" width="36.33203125" style="243" customWidth="1"/>
    <col min="12020" max="12020" width="25.33203125" style="243" customWidth="1"/>
    <col min="12021" max="12021" width="21.6640625" style="243" customWidth="1"/>
    <col min="12022" max="12022" width="22.6640625" style="243" customWidth="1"/>
    <col min="12023" max="12023" width="13" style="243" customWidth="1"/>
    <col min="12024" max="12024" width="20.88671875" style="243" customWidth="1"/>
    <col min="12025" max="12026" width="0" style="243" hidden="1" customWidth="1"/>
    <col min="12027" max="12033" width="15.44140625" style="243" customWidth="1"/>
    <col min="12034" max="12034" width="14.44140625" style="243" customWidth="1"/>
    <col min="12035" max="12035" width="13.88671875" style="243" customWidth="1"/>
    <col min="12036" max="12036" width="0" style="243" hidden="1" customWidth="1"/>
    <col min="12037" max="12037" width="16.5546875" style="243" customWidth="1"/>
    <col min="12038" max="12038" width="9.109375" style="243"/>
    <col min="12039" max="12039" width="13.88671875" style="243" bestFit="1" customWidth="1"/>
    <col min="12040" max="12040" width="9.109375" style="243"/>
    <col min="12041" max="12041" width="9.33203125" style="243" bestFit="1" customWidth="1"/>
    <col min="12042" max="12273" width="9.109375" style="243"/>
    <col min="12274" max="12274" width="9.44140625" style="243" customWidth="1"/>
    <col min="12275" max="12275" width="36.33203125" style="243" customWidth="1"/>
    <col min="12276" max="12276" width="25.33203125" style="243" customWidth="1"/>
    <col min="12277" max="12277" width="21.6640625" style="243" customWidth="1"/>
    <col min="12278" max="12278" width="22.6640625" style="243" customWidth="1"/>
    <col min="12279" max="12279" width="13" style="243" customWidth="1"/>
    <col min="12280" max="12280" width="20.88671875" style="243" customWidth="1"/>
    <col min="12281" max="12282" width="0" style="243" hidden="1" customWidth="1"/>
    <col min="12283" max="12289" width="15.44140625" style="243" customWidth="1"/>
    <col min="12290" max="12290" width="14.44140625" style="243" customWidth="1"/>
    <col min="12291" max="12291" width="13.88671875" style="243" customWidth="1"/>
    <col min="12292" max="12292" width="0" style="243" hidden="1" customWidth="1"/>
    <col min="12293" max="12293" width="16.5546875" style="243" customWidth="1"/>
    <col min="12294" max="12294" width="9.109375" style="243"/>
    <col min="12295" max="12295" width="13.88671875" style="243" bestFit="1" customWidth="1"/>
    <col min="12296" max="12296" width="9.109375" style="243"/>
    <col min="12297" max="12297" width="9.33203125" style="243" bestFit="1" customWidth="1"/>
    <col min="12298" max="12529" width="9.109375" style="243"/>
    <col min="12530" max="12530" width="9.44140625" style="243" customWidth="1"/>
    <col min="12531" max="12531" width="36.33203125" style="243" customWidth="1"/>
    <col min="12532" max="12532" width="25.33203125" style="243" customWidth="1"/>
    <col min="12533" max="12533" width="21.6640625" style="243" customWidth="1"/>
    <col min="12534" max="12534" width="22.6640625" style="243" customWidth="1"/>
    <col min="12535" max="12535" width="13" style="243" customWidth="1"/>
    <col min="12536" max="12536" width="20.88671875" style="243" customWidth="1"/>
    <col min="12537" max="12538" width="0" style="243" hidden="1" customWidth="1"/>
    <col min="12539" max="12545" width="15.44140625" style="243" customWidth="1"/>
    <col min="12546" max="12546" width="14.44140625" style="243" customWidth="1"/>
    <col min="12547" max="12547" width="13.88671875" style="243" customWidth="1"/>
    <col min="12548" max="12548" width="0" style="243" hidden="1" customWidth="1"/>
    <col min="12549" max="12549" width="16.5546875" style="243" customWidth="1"/>
    <col min="12550" max="12550" width="9.109375" style="243"/>
    <col min="12551" max="12551" width="13.88671875" style="243" bestFit="1" customWidth="1"/>
    <col min="12552" max="12552" width="9.109375" style="243"/>
    <col min="12553" max="12553" width="9.33203125" style="243" bestFit="1" customWidth="1"/>
    <col min="12554" max="12785" width="9.109375" style="243"/>
    <col min="12786" max="12786" width="9.44140625" style="243" customWidth="1"/>
    <col min="12787" max="12787" width="36.33203125" style="243" customWidth="1"/>
    <col min="12788" max="12788" width="25.33203125" style="243" customWidth="1"/>
    <col min="12789" max="12789" width="21.6640625" style="243" customWidth="1"/>
    <col min="12790" max="12790" width="22.6640625" style="243" customWidth="1"/>
    <col min="12791" max="12791" width="13" style="243" customWidth="1"/>
    <col min="12792" max="12792" width="20.88671875" style="243" customWidth="1"/>
    <col min="12793" max="12794" width="0" style="243" hidden="1" customWidth="1"/>
    <col min="12795" max="12801" width="15.44140625" style="243" customWidth="1"/>
    <col min="12802" max="12802" width="14.44140625" style="243" customWidth="1"/>
    <col min="12803" max="12803" width="13.88671875" style="243" customWidth="1"/>
    <col min="12804" max="12804" width="0" style="243" hidden="1" customWidth="1"/>
    <col min="12805" max="12805" width="16.5546875" style="243" customWidth="1"/>
    <col min="12806" max="12806" width="9.109375" style="243"/>
    <col min="12807" max="12807" width="13.88671875" style="243" bestFit="1" customWidth="1"/>
    <col min="12808" max="12808" width="9.109375" style="243"/>
    <col min="12809" max="12809" width="9.33203125" style="243" bestFit="1" customWidth="1"/>
    <col min="12810" max="13041" width="9.109375" style="243"/>
    <col min="13042" max="13042" width="9.44140625" style="243" customWidth="1"/>
    <col min="13043" max="13043" width="36.33203125" style="243" customWidth="1"/>
    <col min="13044" max="13044" width="25.33203125" style="243" customWidth="1"/>
    <col min="13045" max="13045" width="21.6640625" style="243" customWidth="1"/>
    <col min="13046" max="13046" width="22.6640625" style="243" customWidth="1"/>
    <col min="13047" max="13047" width="13" style="243" customWidth="1"/>
    <col min="13048" max="13048" width="20.88671875" style="243" customWidth="1"/>
    <col min="13049" max="13050" width="0" style="243" hidden="1" customWidth="1"/>
    <col min="13051" max="13057" width="15.44140625" style="243" customWidth="1"/>
    <col min="13058" max="13058" width="14.44140625" style="243" customWidth="1"/>
    <col min="13059" max="13059" width="13.88671875" style="243" customWidth="1"/>
    <col min="13060" max="13060" width="0" style="243" hidden="1" customWidth="1"/>
    <col min="13061" max="13061" width="16.5546875" style="243" customWidth="1"/>
    <col min="13062" max="13062" width="9.109375" style="243"/>
    <col min="13063" max="13063" width="13.88671875" style="243" bestFit="1" customWidth="1"/>
    <col min="13064" max="13064" width="9.109375" style="243"/>
    <col min="13065" max="13065" width="9.33203125" style="243" bestFit="1" customWidth="1"/>
    <col min="13066" max="13297" width="9.109375" style="243"/>
    <col min="13298" max="13298" width="9.44140625" style="243" customWidth="1"/>
    <col min="13299" max="13299" width="36.33203125" style="243" customWidth="1"/>
    <col min="13300" max="13300" width="25.33203125" style="243" customWidth="1"/>
    <col min="13301" max="13301" width="21.6640625" style="243" customWidth="1"/>
    <col min="13302" max="13302" width="22.6640625" style="243" customWidth="1"/>
    <col min="13303" max="13303" width="13" style="243" customWidth="1"/>
    <col min="13304" max="13304" width="20.88671875" style="243" customWidth="1"/>
    <col min="13305" max="13306" width="0" style="243" hidden="1" customWidth="1"/>
    <col min="13307" max="13313" width="15.44140625" style="243" customWidth="1"/>
    <col min="13314" max="13314" width="14.44140625" style="243" customWidth="1"/>
    <col min="13315" max="13315" width="13.88671875" style="243" customWidth="1"/>
    <col min="13316" max="13316" width="0" style="243" hidden="1" customWidth="1"/>
    <col min="13317" max="13317" width="16.5546875" style="243" customWidth="1"/>
    <col min="13318" max="13318" width="9.109375" style="243"/>
    <col min="13319" max="13319" width="13.88671875" style="243" bestFit="1" customWidth="1"/>
    <col min="13320" max="13320" width="9.109375" style="243"/>
    <col min="13321" max="13321" width="9.33203125" style="243" bestFit="1" customWidth="1"/>
    <col min="13322" max="13553" width="9.109375" style="243"/>
    <col min="13554" max="13554" width="9.44140625" style="243" customWidth="1"/>
    <col min="13555" max="13555" width="36.33203125" style="243" customWidth="1"/>
    <col min="13556" max="13556" width="25.33203125" style="243" customWidth="1"/>
    <col min="13557" max="13557" width="21.6640625" style="243" customWidth="1"/>
    <col min="13558" max="13558" width="22.6640625" style="243" customWidth="1"/>
    <col min="13559" max="13559" width="13" style="243" customWidth="1"/>
    <col min="13560" max="13560" width="20.88671875" style="243" customWidth="1"/>
    <col min="13561" max="13562" width="0" style="243" hidden="1" customWidth="1"/>
    <col min="13563" max="13569" width="15.44140625" style="243" customWidth="1"/>
    <col min="13570" max="13570" width="14.44140625" style="243" customWidth="1"/>
    <col min="13571" max="13571" width="13.88671875" style="243" customWidth="1"/>
    <col min="13572" max="13572" width="0" style="243" hidden="1" customWidth="1"/>
    <col min="13573" max="13573" width="16.5546875" style="243" customWidth="1"/>
    <col min="13574" max="13574" width="9.109375" style="243"/>
    <col min="13575" max="13575" width="13.88671875" style="243" bestFit="1" customWidth="1"/>
    <col min="13576" max="13576" width="9.109375" style="243"/>
    <col min="13577" max="13577" width="9.33203125" style="243" bestFit="1" customWidth="1"/>
    <col min="13578" max="13809" width="9.109375" style="243"/>
    <col min="13810" max="13810" width="9.44140625" style="243" customWidth="1"/>
    <col min="13811" max="13811" width="36.33203125" style="243" customWidth="1"/>
    <col min="13812" max="13812" width="25.33203125" style="243" customWidth="1"/>
    <col min="13813" max="13813" width="21.6640625" style="243" customWidth="1"/>
    <col min="13814" max="13814" width="22.6640625" style="243" customWidth="1"/>
    <col min="13815" max="13815" width="13" style="243" customWidth="1"/>
    <col min="13816" max="13816" width="20.88671875" style="243" customWidth="1"/>
    <col min="13817" max="13818" width="0" style="243" hidden="1" customWidth="1"/>
    <col min="13819" max="13825" width="15.44140625" style="243" customWidth="1"/>
    <col min="13826" max="13826" width="14.44140625" style="243" customWidth="1"/>
    <col min="13827" max="13827" width="13.88671875" style="243" customWidth="1"/>
    <col min="13828" max="13828" width="0" style="243" hidden="1" customWidth="1"/>
    <col min="13829" max="13829" width="16.5546875" style="243" customWidth="1"/>
    <col min="13830" max="13830" width="9.109375" style="243"/>
    <col min="13831" max="13831" width="13.88671875" style="243" bestFit="1" customWidth="1"/>
    <col min="13832" max="13832" width="9.109375" style="243"/>
    <col min="13833" max="13833" width="9.33203125" style="243" bestFit="1" customWidth="1"/>
    <col min="13834" max="14065" width="9.109375" style="243"/>
    <col min="14066" max="14066" width="9.44140625" style="243" customWidth="1"/>
    <col min="14067" max="14067" width="36.33203125" style="243" customWidth="1"/>
    <col min="14068" max="14068" width="25.33203125" style="243" customWidth="1"/>
    <col min="14069" max="14069" width="21.6640625" style="243" customWidth="1"/>
    <col min="14070" max="14070" width="22.6640625" style="243" customWidth="1"/>
    <col min="14071" max="14071" width="13" style="243" customWidth="1"/>
    <col min="14072" max="14072" width="20.88671875" style="243" customWidth="1"/>
    <col min="14073" max="14074" width="0" style="243" hidden="1" customWidth="1"/>
    <col min="14075" max="14081" width="15.44140625" style="243" customWidth="1"/>
    <col min="14082" max="14082" width="14.44140625" style="243" customWidth="1"/>
    <col min="14083" max="14083" width="13.88671875" style="243" customWidth="1"/>
    <col min="14084" max="14084" width="0" style="243" hidden="1" customWidth="1"/>
    <col min="14085" max="14085" width="16.5546875" style="243" customWidth="1"/>
    <col min="14086" max="14086" width="9.109375" style="243"/>
    <col min="14087" max="14087" width="13.88671875" style="243" bestFit="1" customWidth="1"/>
    <col min="14088" max="14088" width="9.109375" style="243"/>
    <col min="14089" max="14089" width="9.33203125" style="243" bestFit="1" customWidth="1"/>
    <col min="14090" max="14321" width="9.109375" style="243"/>
    <col min="14322" max="14322" width="9.44140625" style="243" customWidth="1"/>
    <col min="14323" max="14323" width="36.33203125" style="243" customWidth="1"/>
    <col min="14324" max="14324" width="25.33203125" style="243" customWidth="1"/>
    <col min="14325" max="14325" width="21.6640625" style="243" customWidth="1"/>
    <col min="14326" max="14326" width="22.6640625" style="243" customWidth="1"/>
    <col min="14327" max="14327" width="13" style="243" customWidth="1"/>
    <col min="14328" max="14328" width="20.88671875" style="243" customWidth="1"/>
    <col min="14329" max="14330" width="0" style="243" hidden="1" customWidth="1"/>
    <col min="14331" max="14337" width="15.44140625" style="243" customWidth="1"/>
    <col min="14338" max="14338" width="14.44140625" style="243" customWidth="1"/>
    <col min="14339" max="14339" width="13.88671875" style="243" customWidth="1"/>
    <col min="14340" max="14340" width="0" style="243" hidden="1" customWidth="1"/>
    <col min="14341" max="14341" width="16.5546875" style="243" customWidth="1"/>
    <col min="14342" max="14342" width="9.109375" style="243"/>
    <col min="14343" max="14343" width="13.88671875" style="243" bestFit="1" customWidth="1"/>
    <col min="14344" max="14344" width="9.109375" style="243"/>
    <col min="14345" max="14345" width="9.33203125" style="243" bestFit="1" customWidth="1"/>
    <col min="14346" max="14577" width="9.109375" style="243"/>
    <col min="14578" max="14578" width="9.44140625" style="243" customWidth="1"/>
    <col min="14579" max="14579" width="36.33203125" style="243" customWidth="1"/>
    <col min="14580" max="14580" width="25.33203125" style="243" customWidth="1"/>
    <col min="14581" max="14581" width="21.6640625" style="243" customWidth="1"/>
    <col min="14582" max="14582" width="22.6640625" style="243" customWidth="1"/>
    <col min="14583" max="14583" width="13" style="243" customWidth="1"/>
    <col min="14584" max="14584" width="20.88671875" style="243" customWidth="1"/>
    <col min="14585" max="14586" width="0" style="243" hidden="1" customWidth="1"/>
    <col min="14587" max="14593" width="15.44140625" style="243" customWidth="1"/>
    <col min="14594" max="14594" width="14.44140625" style="243" customWidth="1"/>
    <col min="14595" max="14595" width="13.88671875" style="243" customWidth="1"/>
    <col min="14596" max="14596" width="0" style="243" hidden="1" customWidth="1"/>
    <col min="14597" max="14597" width="16.5546875" style="243" customWidth="1"/>
    <col min="14598" max="14598" width="9.109375" style="243"/>
    <col min="14599" max="14599" width="13.88671875" style="243" bestFit="1" customWidth="1"/>
    <col min="14600" max="14600" width="9.109375" style="243"/>
    <col min="14601" max="14601" width="9.33203125" style="243" bestFit="1" customWidth="1"/>
    <col min="14602" max="14833" width="9.109375" style="243"/>
    <col min="14834" max="14834" width="9.44140625" style="243" customWidth="1"/>
    <col min="14835" max="14835" width="36.33203125" style="243" customWidth="1"/>
    <col min="14836" max="14836" width="25.33203125" style="243" customWidth="1"/>
    <col min="14837" max="14837" width="21.6640625" style="243" customWidth="1"/>
    <col min="14838" max="14838" width="22.6640625" style="243" customWidth="1"/>
    <col min="14839" max="14839" width="13" style="243" customWidth="1"/>
    <col min="14840" max="14840" width="20.88671875" style="243" customWidth="1"/>
    <col min="14841" max="14842" width="0" style="243" hidden="1" customWidth="1"/>
    <col min="14843" max="14849" width="15.44140625" style="243" customWidth="1"/>
    <col min="14850" max="14850" width="14.44140625" style="243" customWidth="1"/>
    <col min="14851" max="14851" width="13.88671875" style="243" customWidth="1"/>
    <col min="14852" max="14852" width="0" style="243" hidden="1" customWidth="1"/>
    <col min="14853" max="14853" width="16.5546875" style="243" customWidth="1"/>
    <col min="14854" max="14854" width="9.109375" style="243"/>
    <col min="14855" max="14855" width="13.88671875" style="243" bestFit="1" customWidth="1"/>
    <col min="14856" max="14856" width="9.109375" style="243"/>
    <col min="14857" max="14857" width="9.33203125" style="243" bestFit="1" customWidth="1"/>
    <col min="14858" max="15089" width="9.109375" style="243"/>
    <col min="15090" max="15090" width="9.44140625" style="243" customWidth="1"/>
    <col min="15091" max="15091" width="36.33203125" style="243" customWidth="1"/>
    <col min="15092" max="15092" width="25.33203125" style="243" customWidth="1"/>
    <col min="15093" max="15093" width="21.6640625" style="243" customWidth="1"/>
    <col min="15094" max="15094" width="22.6640625" style="243" customWidth="1"/>
    <col min="15095" max="15095" width="13" style="243" customWidth="1"/>
    <col min="15096" max="15096" width="20.88671875" style="243" customWidth="1"/>
    <col min="15097" max="15098" width="0" style="243" hidden="1" customWidth="1"/>
    <col min="15099" max="15105" width="15.44140625" style="243" customWidth="1"/>
    <col min="15106" max="15106" width="14.44140625" style="243" customWidth="1"/>
    <col min="15107" max="15107" width="13.88671875" style="243" customWidth="1"/>
    <col min="15108" max="15108" width="0" style="243" hidden="1" customWidth="1"/>
    <col min="15109" max="15109" width="16.5546875" style="243" customWidth="1"/>
    <col min="15110" max="15110" width="9.109375" style="243"/>
    <col min="15111" max="15111" width="13.88671875" style="243" bestFit="1" customWidth="1"/>
    <col min="15112" max="15112" width="9.109375" style="243"/>
    <col min="15113" max="15113" width="9.33203125" style="243" bestFit="1" customWidth="1"/>
    <col min="15114" max="15345" width="9.109375" style="243"/>
    <col min="15346" max="15346" width="9.44140625" style="243" customWidth="1"/>
    <col min="15347" max="15347" width="36.33203125" style="243" customWidth="1"/>
    <col min="15348" max="15348" width="25.33203125" style="243" customWidth="1"/>
    <col min="15349" max="15349" width="21.6640625" style="243" customWidth="1"/>
    <col min="15350" max="15350" width="22.6640625" style="243" customWidth="1"/>
    <col min="15351" max="15351" width="13" style="243" customWidth="1"/>
    <col min="15352" max="15352" width="20.88671875" style="243" customWidth="1"/>
    <col min="15353" max="15354" width="0" style="243" hidden="1" customWidth="1"/>
    <col min="15355" max="15361" width="15.44140625" style="243" customWidth="1"/>
    <col min="15362" max="15362" width="14.44140625" style="243" customWidth="1"/>
    <col min="15363" max="15363" width="13.88671875" style="243" customWidth="1"/>
    <col min="15364" max="15364" width="0" style="243" hidden="1" customWidth="1"/>
    <col min="15365" max="15365" width="16.5546875" style="243" customWidth="1"/>
    <col min="15366" max="15366" width="9.109375" style="243"/>
    <col min="15367" max="15367" width="13.88671875" style="243" bestFit="1" customWidth="1"/>
    <col min="15368" max="15368" width="9.109375" style="243"/>
    <col min="15369" max="15369" width="9.33203125" style="243" bestFit="1" customWidth="1"/>
    <col min="15370" max="15601" width="9.109375" style="243"/>
    <col min="15602" max="15602" width="9.44140625" style="243" customWidth="1"/>
    <col min="15603" max="15603" width="36.33203125" style="243" customWidth="1"/>
    <col min="15604" max="15604" width="25.33203125" style="243" customWidth="1"/>
    <col min="15605" max="15605" width="21.6640625" style="243" customWidth="1"/>
    <col min="15606" max="15606" width="22.6640625" style="243" customWidth="1"/>
    <col min="15607" max="15607" width="13" style="243" customWidth="1"/>
    <col min="15608" max="15608" width="20.88671875" style="243" customWidth="1"/>
    <col min="15609" max="15610" width="0" style="243" hidden="1" customWidth="1"/>
    <col min="15611" max="15617" width="15.44140625" style="243" customWidth="1"/>
    <col min="15618" max="15618" width="14.44140625" style="243" customWidth="1"/>
    <col min="15619" max="15619" width="13.88671875" style="243" customWidth="1"/>
    <col min="15620" max="15620" width="0" style="243" hidden="1" customWidth="1"/>
    <col min="15621" max="15621" width="16.5546875" style="243" customWidth="1"/>
    <col min="15622" max="15622" width="9.109375" style="243"/>
    <col min="15623" max="15623" width="13.88671875" style="243" bestFit="1" customWidth="1"/>
    <col min="15624" max="15624" width="9.109375" style="243"/>
    <col min="15625" max="15625" width="9.33203125" style="243" bestFit="1" customWidth="1"/>
    <col min="15626" max="15857" width="9.109375" style="243"/>
    <col min="15858" max="15858" width="9.44140625" style="243" customWidth="1"/>
    <col min="15859" max="15859" width="36.33203125" style="243" customWidth="1"/>
    <col min="15860" max="15860" width="25.33203125" style="243" customWidth="1"/>
    <col min="15861" max="15861" width="21.6640625" style="243" customWidth="1"/>
    <col min="15862" max="15862" width="22.6640625" style="243" customWidth="1"/>
    <col min="15863" max="15863" width="13" style="243" customWidth="1"/>
    <col min="15864" max="15864" width="20.88671875" style="243" customWidth="1"/>
    <col min="15865" max="15866" width="0" style="243" hidden="1" customWidth="1"/>
    <col min="15867" max="15873" width="15.44140625" style="243" customWidth="1"/>
    <col min="15874" max="15874" width="14.44140625" style="243" customWidth="1"/>
    <col min="15875" max="15875" width="13.88671875" style="243" customWidth="1"/>
    <col min="15876" max="15876" width="0" style="243" hidden="1" customWidth="1"/>
    <col min="15877" max="15877" width="16.5546875" style="243" customWidth="1"/>
    <col min="15878" max="15878" width="9.109375" style="243"/>
    <col min="15879" max="15879" width="13.88671875" style="243" bestFit="1" customWidth="1"/>
    <col min="15880" max="15880" width="9.109375" style="243"/>
    <col min="15881" max="15881" width="9.33203125" style="243" bestFit="1" customWidth="1"/>
    <col min="15882" max="16113" width="9.109375" style="243"/>
    <col min="16114" max="16114" width="9.44140625" style="243" customWidth="1"/>
    <col min="16115" max="16115" width="36.33203125" style="243" customWidth="1"/>
    <col min="16116" max="16116" width="25.33203125" style="243" customWidth="1"/>
    <col min="16117" max="16117" width="21.6640625" style="243" customWidth="1"/>
    <col min="16118" max="16118" width="22.6640625" style="243" customWidth="1"/>
    <col min="16119" max="16119" width="13" style="243" customWidth="1"/>
    <col min="16120" max="16120" width="20.88671875" style="243" customWidth="1"/>
    <col min="16121" max="16122" width="0" style="243" hidden="1" customWidth="1"/>
    <col min="16123" max="16129" width="15.44140625" style="243" customWidth="1"/>
    <col min="16130" max="16130" width="14.44140625" style="243" customWidth="1"/>
    <col min="16131" max="16131" width="13.88671875" style="243" customWidth="1"/>
    <col min="16132" max="16132" width="0" style="243" hidden="1" customWidth="1"/>
    <col min="16133" max="16133" width="16.5546875" style="243" customWidth="1"/>
    <col min="16134" max="16134" width="9.109375" style="243"/>
    <col min="16135" max="16135" width="13.88671875" style="243" bestFit="1" customWidth="1"/>
    <col min="16136" max="16136" width="9.109375" style="243"/>
    <col min="16137" max="16137" width="9.33203125" style="243" bestFit="1" customWidth="1"/>
    <col min="16138" max="16384" width="9.109375" style="243"/>
  </cols>
  <sheetData>
    <row r="1" spans="1:16" ht="15" customHeight="1">
      <c r="A1" s="559"/>
      <c r="B1" s="559"/>
    </row>
    <row r="2" spans="1:16" ht="25.2" customHeight="1">
      <c r="A2" s="560" t="s">
        <v>957</v>
      </c>
      <c r="B2" s="560"/>
      <c r="C2" s="560"/>
      <c r="D2" s="560"/>
      <c r="E2" s="560"/>
      <c r="F2" s="560"/>
      <c r="G2" s="560"/>
      <c r="H2" s="560"/>
      <c r="I2" s="560"/>
      <c r="J2" s="560"/>
      <c r="K2" s="560"/>
      <c r="L2" s="560"/>
      <c r="M2" s="560"/>
      <c r="N2" s="560"/>
      <c r="O2" s="560"/>
      <c r="P2" s="560"/>
    </row>
    <row r="3" spans="1:16">
      <c r="A3" s="561" t="s">
        <v>490</v>
      </c>
      <c r="B3" s="561" t="s">
        <v>843</v>
      </c>
      <c r="C3" s="561" t="s">
        <v>844</v>
      </c>
      <c r="D3" s="561" t="s">
        <v>845</v>
      </c>
      <c r="E3" s="561" t="s">
        <v>846</v>
      </c>
      <c r="F3" s="561" t="s">
        <v>847</v>
      </c>
      <c r="G3" s="562" t="s">
        <v>848</v>
      </c>
      <c r="H3" s="562"/>
      <c r="I3" s="562"/>
      <c r="J3" s="562"/>
      <c r="K3" s="562"/>
      <c r="L3" s="562"/>
      <c r="M3" s="562"/>
      <c r="N3" s="562"/>
      <c r="O3" s="561" t="s">
        <v>849</v>
      </c>
      <c r="P3" s="561" t="s">
        <v>958</v>
      </c>
    </row>
    <row r="4" spans="1:16" ht="61.2" customHeight="1">
      <c r="A4" s="561">
        <v>1</v>
      </c>
      <c r="B4" s="561"/>
      <c r="C4" s="561"/>
      <c r="D4" s="561"/>
      <c r="E4" s="561"/>
      <c r="F4" s="561"/>
      <c r="G4" s="462" t="s">
        <v>850</v>
      </c>
      <c r="H4" s="462" t="s">
        <v>7</v>
      </c>
      <c r="I4" s="462" t="s">
        <v>8</v>
      </c>
      <c r="J4" s="462" t="s">
        <v>11</v>
      </c>
      <c r="K4" s="462" t="s">
        <v>4</v>
      </c>
      <c r="L4" s="462" t="s">
        <v>5</v>
      </c>
      <c r="M4" s="462" t="s">
        <v>10</v>
      </c>
      <c r="N4" s="462" t="s">
        <v>959</v>
      </c>
      <c r="O4" s="561"/>
      <c r="P4" s="561"/>
    </row>
    <row r="5" spans="1:16">
      <c r="A5" s="461" t="s">
        <v>33</v>
      </c>
      <c r="B5" s="244" t="s">
        <v>960</v>
      </c>
      <c r="C5" s="244"/>
      <c r="D5" s="461"/>
      <c r="E5" s="461"/>
      <c r="F5" s="245"/>
      <c r="G5" s="245"/>
      <c r="H5" s="245"/>
      <c r="I5" s="245"/>
      <c r="J5" s="245"/>
      <c r="K5" s="245"/>
      <c r="L5" s="245"/>
      <c r="M5" s="245"/>
      <c r="N5" s="245"/>
      <c r="O5" s="461"/>
      <c r="P5" s="461"/>
    </row>
    <row r="6" spans="1:16">
      <c r="A6" s="469">
        <v>1</v>
      </c>
      <c r="B6" s="474" t="s">
        <v>961</v>
      </c>
      <c r="C6" s="474" t="s">
        <v>912</v>
      </c>
      <c r="D6" s="246" t="s">
        <v>912</v>
      </c>
      <c r="E6" s="476" t="s">
        <v>962</v>
      </c>
      <c r="F6" s="476" t="s">
        <v>963</v>
      </c>
      <c r="G6" s="463">
        <v>20</v>
      </c>
      <c r="H6" s="463">
        <v>20</v>
      </c>
      <c r="I6" s="463"/>
      <c r="J6" s="463"/>
      <c r="K6" s="463"/>
      <c r="L6" s="463"/>
      <c r="M6" s="463"/>
      <c r="N6" s="463"/>
      <c r="O6" s="247" t="s">
        <v>27</v>
      </c>
      <c r="P6" s="247" t="s">
        <v>27</v>
      </c>
    </row>
    <row r="7" spans="1:16">
      <c r="A7" s="469">
        <v>2</v>
      </c>
      <c r="B7" s="474" t="s">
        <v>919</v>
      </c>
      <c r="C7" s="474" t="s">
        <v>912</v>
      </c>
      <c r="D7" s="246" t="s">
        <v>912</v>
      </c>
      <c r="E7" s="469">
        <v>27</v>
      </c>
      <c r="F7" s="469">
        <v>122</v>
      </c>
      <c r="G7" s="463">
        <v>310</v>
      </c>
      <c r="H7" s="463">
        <v>310</v>
      </c>
      <c r="I7" s="463"/>
      <c r="J7" s="463"/>
      <c r="K7" s="463"/>
      <c r="L7" s="463"/>
      <c r="M7" s="463"/>
      <c r="N7" s="463"/>
      <c r="O7" s="247" t="s">
        <v>27</v>
      </c>
      <c r="P7" s="247" t="s">
        <v>27</v>
      </c>
    </row>
    <row r="8" spans="1:16">
      <c r="A8" s="480">
        <v>3</v>
      </c>
      <c r="B8" s="474" t="s">
        <v>913</v>
      </c>
      <c r="C8" s="474" t="s">
        <v>857</v>
      </c>
      <c r="D8" s="246" t="s">
        <v>885</v>
      </c>
      <c r="E8" s="469">
        <v>447</v>
      </c>
      <c r="F8" s="469">
        <v>93</v>
      </c>
      <c r="G8" s="463">
        <v>39.9</v>
      </c>
      <c r="H8" s="463">
        <v>39.9</v>
      </c>
      <c r="I8" s="463"/>
      <c r="J8" s="463"/>
      <c r="K8" s="463"/>
      <c r="L8" s="463"/>
      <c r="M8" s="463"/>
      <c r="N8" s="463"/>
      <c r="O8" s="247" t="s">
        <v>27</v>
      </c>
      <c r="P8" s="247" t="s">
        <v>27</v>
      </c>
    </row>
    <row r="9" spans="1:16">
      <c r="A9" s="480">
        <v>4</v>
      </c>
      <c r="B9" s="248" t="s">
        <v>918</v>
      </c>
      <c r="C9" s="474" t="s">
        <v>912</v>
      </c>
      <c r="D9" s="246" t="s">
        <v>912</v>
      </c>
      <c r="E9" s="249">
        <v>110</v>
      </c>
      <c r="F9" s="249">
        <v>122</v>
      </c>
      <c r="G9" s="463">
        <v>400</v>
      </c>
      <c r="H9" s="463"/>
      <c r="I9" s="463">
        <v>400</v>
      </c>
      <c r="J9" s="463"/>
      <c r="K9" s="463"/>
      <c r="L9" s="463"/>
      <c r="M9" s="463"/>
      <c r="N9" s="463"/>
      <c r="O9" s="247" t="s">
        <v>27</v>
      </c>
      <c r="P9" s="247" t="s">
        <v>27</v>
      </c>
    </row>
    <row r="10" spans="1:16">
      <c r="A10" s="480">
        <v>5</v>
      </c>
      <c r="B10" s="248" t="s">
        <v>964</v>
      </c>
      <c r="C10" s="248" t="s">
        <v>915</v>
      </c>
      <c r="D10" s="250" t="s">
        <v>915</v>
      </c>
      <c r="E10" s="249">
        <v>213</v>
      </c>
      <c r="F10" s="249">
        <v>49</v>
      </c>
      <c r="G10" s="463">
        <v>250</v>
      </c>
      <c r="H10" s="463">
        <v>250</v>
      </c>
      <c r="I10" s="463"/>
      <c r="J10" s="463"/>
      <c r="K10" s="463"/>
      <c r="L10" s="463"/>
      <c r="M10" s="463"/>
      <c r="N10" s="463"/>
      <c r="O10" s="247" t="s">
        <v>27</v>
      </c>
      <c r="P10" s="247" t="s">
        <v>27</v>
      </c>
    </row>
    <row r="11" spans="1:16">
      <c r="A11" s="480">
        <v>6</v>
      </c>
      <c r="B11" s="248" t="s">
        <v>965</v>
      </c>
      <c r="C11" s="474" t="s">
        <v>912</v>
      </c>
      <c r="D11" s="246" t="s">
        <v>912</v>
      </c>
      <c r="E11" s="249">
        <v>261</v>
      </c>
      <c r="F11" s="249">
        <v>74</v>
      </c>
      <c r="G11" s="463">
        <v>400</v>
      </c>
      <c r="H11" s="463">
        <v>400</v>
      </c>
      <c r="I11" s="463"/>
      <c r="J11" s="463"/>
      <c r="K11" s="463"/>
      <c r="L11" s="463"/>
      <c r="M11" s="463"/>
      <c r="N11" s="463"/>
      <c r="O11" s="247" t="s">
        <v>27</v>
      </c>
      <c r="P11" s="247" t="s">
        <v>27</v>
      </c>
    </row>
    <row r="12" spans="1:16">
      <c r="A12" s="480">
        <v>7</v>
      </c>
      <c r="B12" s="248" t="s">
        <v>966</v>
      </c>
      <c r="C12" s="474" t="s">
        <v>912</v>
      </c>
      <c r="D12" s="246" t="s">
        <v>912</v>
      </c>
      <c r="E12" s="249">
        <v>260</v>
      </c>
      <c r="F12" s="249">
        <v>74</v>
      </c>
      <c r="G12" s="463">
        <v>188.5</v>
      </c>
      <c r="H12" s="463">
        <v>188.5</v>
      </c>
      <c r="I12" s="463"/>
      <c r="J12" s="463"/>
      <c r="K12" s="463"/>
      <c r="L12" s="463"/>
      <c r="M12" s="463"/>
      <c r="N12" s="463"/>
      <c r="O12" s="247" t="s">
        <v>27</v>
      </c>
      <c r="P12" s="247" t="s">
        <v>27</v>
      </c>
    </row>
    <row r="13" spans="1:16">
      <c r="A13" s="480">
        <v>8</v>
      </c>
      <c r="B13" s="248" t="s">
        <v>967</v>
      </c>
      <c r="C13" s="474" t="s">
        <v>912</v>
      </c>
      <c r="D13" s="246" t="s">
        <v>912</v>
      </c>
      <c r="E13" s="249">
        <v>38</v>
      </c>
      <c r="F13" s="249">
        <v>58</v>
      </c>
      <c r="G13" s="463">
        <v>400</v>
      </c>
      <c r="H13" s="463">
        <v>400</v>
      </c>
      <c r="I13" s="463"/>
      <c r="J13" s="463"/>
      <c r="K13" s="463"/>
      <c r="L13" s="463"/>
      <c r="M13" s="463"/>
      <c r="N13" s="463"/>
      <c r="O13" s="247" t="s">
        <v>27</v>
      </c>
      <c r="P13" s="247" t="s">
        <v>27</v>
      </c>
    </row>
    <row r="14" spans="1:16">
      <c r="A14" s="480">
        <v>9</v>
      </c>
      <c r="B14" s="248" t="s">
        <v>968</v>
      </c>
      <c r="C14" s="474" t="s">
        <v>912</v>
      </c>
      <c r="D14" s="246" t="s">
        <v>912</v>
      </c>
      <c r="E14" s="249">
        <v>72</v>
      </c>
      <c r="F14" s="249">
        <v>80</v>
      </c>
      <c r="G14" s="463">
        <v>300</v>
      </c>
      <c r="H14" s="463">
        <v>300</v>
      </c>
      <c r="I14" s="463"/>
      <c r="J14" s="463"/>
      <c r="K14" s="463"/>
      <c r="L14" s="463"/>
      <c r="M14" s="463"/>
      <c r="N14" s="463"/>
      <c r="O14" s="247" t="s">
        <v>27</v>
      </c>
      <c r="P14" s="247" t="s">
        <v>27</v>
      </c>
    </row>
    <row r="15" spans="1:16">
      <c r="A15" s="480">
        <v>10</v>
      </c>
      <c r="B15" s="248" t="s">
        <v>969</v>
      </c>
      <c r="C15" s="474" t="s">
        <v>912</v>
      </c>
      <c r="D15" s="246" t="s">
        <v>912</v>
      </c>
      <c r="E15" s="249">
        <v>324</v>
      </c>
      <c r="F15" s="249">
        <v>73</v>
      </c>
      <c r="G15" s="463">
        <v>400</v>
      </c>
      <c r="H15" s="463">
        <v>400</v>
      </c>
      <c r="I15" s="463"/>
      <c r="J15" s="463"/>
      <c r="K15" s="463"/>
      <c r="L15" s="463"/>
      <c r="M15" s="463"/>
      <c r="N15" s="463"/>
      <c r="O15" s="247" t="s">
        <v>27</v>
      </c>
      <c r="P15" s="247" t="s">
        <v>27</v>
      </c>
    </row>
    <row r="16" spans="1:16">
      <c r="A16" s="480">
        <v>11</v>
      </c>
      <c r="B16" s="248" t="s">
        <v>970</v>
      </c>
      <c r="C16" s="248" t="s">
        <v>882</v>
      </c>
      <c r="D16" s="250" t="s">
        <v>971</v>
      </c>
      <c r="E16" s="249">
        <v>61</v>
      </c>
      <c r="F16" s="249">
        <v>153</v>
      </c>
      <c r="G16" s="463">
        <v>234</v>
      </c>
      <c r="H16" s="463">
        <v>234</v>
      </c>
      <c r="I16" s="463"/>
      <c r="J16" s="463"/>
      <c r="K16" s="463"/>
      <c r="L16" s="463"/>
      <c r="M16" s="463"/>
      <c r="N16" s="463"/>
      <c r="O16" s="247" t="s">
        <v>27</v>
      </c>
      <c r="P16" s="247" t="s">
        <v>27</v>
      </c>
    </row>
    <row r="17" spans="1:16">
      <c r="A17" s="480">
        <v>12</v>
      </c>
      <c r="B17" s="248" t="s">
        <v>972</v>
      </c>
      <c r="C17" s="474" t="s">
        <v>912</v>
      </c>
      <c r="D17" s="246" t="s">
        <v>912</v>
      </c>
      <c r="E17" s="249">
        <v>444</v>
      </c>
      <c r="F17" s="249">
        <v>74</v>
      </c>
      <c r="G17" s="463">
        <v>85</v>
      </c>
      <c r="H17" s="463">
        <v>85</v>
      </c>
      <c r="I17" s="463"/>
      <c r="J17" s="463"/>
      <c r="K17" s="463"/>
      <c r="L17" s="463"/>
      <c r="M17" s="463"/>
      <c r="N17" s="463"/>
      <c r="O17" s="247" t="s">
        <v>27</v>
      </c>
      <c r="P17" s="247" t="s">
        <v>27</v>
      </c>
    </row>
    <row r="18" spans="1:16">
      <c r="A18" s="480">
        <v>13</v>
      </c>
      <c r="B18" s="248" t="s">
        <v>973</v>
      </c>
      <c r="C18" s="248" t="s">
        <v>974</v>
      </c>
      <c r="D18" s="250" t="s">
        <v>975</v>
      </c>
      <c r="E18" s="249">
        <v>1149</v>
      </c>
      <c r="F18" s="249">
        <v>23</v>
      </c>
      <c r="G18" s="463">
        <v>400</v>
      </c>
      <c r="H18" s="463">
        <v>400</v>
      </c>
      <c r="I18" s="463"/>
      <c r="J18" s="463"/>
      <c r="K18" s="463"/>
      <c r="L18" s="463"/>
      <c r="M18" s="463"/>
      <c r="N18" s="463"/>
      <c r="O18" s="247" t="s">
        <v>27</v>
      </c>
      <c r="P18" s="247" t="s">
        <v>27</v>
      </c>
    </row>
    <row r="19" spans="1:16">
      <c r="A19" s="480">
        <v>14</v>
      </c>
      <c r="B19" s="474" t="s">
        <v>919</v>
      </c>
      <c r="C19" s="474" t="s">
        <v>912</v>
      </c>
      <c r="D19" s="246" t="s">
        <v>912</v>
      </c>
      <c r="E19" s="469">
        <v>458</v>
      </c>
      <c r="F19" s="469">
        <v>74</v>
      </c>
      <c r="G19" s="463">
        <v>100</v>
      </c>
      <c r="H19" s="463">
        <v>100</v>
      </c>
      <c r="I19" s="463"/>
      <c r="J19" s="463"/>
      <c r="K19" s="463"/>
      <c r="L19" s="463"/>
      <c r="M19" s="463"/>
      <c r="N19" s="463"/>
      <c r="O19" s="247" t="s">
        <v>27</v>
      </c>
      <c r="P19" s="247" t="s">
        <v>27</v>
      </c>
    </row>
    <row r="20" spans="1:16">
      <c r="A20" s="480">
        <v>15</v>
      </c>
      <c r="B20" s="248" t="s">
        <v>976</v>
      </c>
      <c r="C20" s="474" t="s">
        <v>912</v>
      </c>
      <c r="D20" s="246" t="s">
        <v>912</v>
      </c>
      <c r="E20" s="249">
        <v>170</v>
      </c>
      <c r="F20" s="249">
        <v>81</v>
      </c>
      <c r="G20" s="463">
        <v>400</v>
      </c>
      <c r="H20" s="463">
        <v>400</v>
      </c>
      <c r="I20" s="463"/>
      <c r="J20" s="463"/>
      <c r="K20" s="463"/>
      <c r="L20" s="463"/>
      <c r="M20" s="463"/>
      <c r="N20" s="463"/>
      <c r="O20" s="247" t="s">
        <v>27</v>
      </c>
      <c r="P20" s="247" t="s">
        <v>27</v>
      </c>
    </row>
    <row r="21" spans="1:16">
      <c r="A21" s="480">
        <v>16</v>
      </c>
      <c r="B21" s="248" t="s">
        <v>977</v>
      </c>
      <c r="C21" s="248" t="s">
        <v>916</v>
      </c>
      <c r="D21" s="250" t="s">
        <v>916</v>
      </c>
      <c r="E21" s="249">
        <v>416</v>
      </c>
      <c r="F21" s="249">
        <v>81</v>
      </c>
      <c r="G21" s="463">
        <v>150</v>
      </c>
      <c r="H21" s="463">
        <v>150</v>
      </c>
      <c r="I21" s="463"/>
      <c r="J21" s="463"/>
      <c r="K21" s="463"/>
      <c r="L21" s="463"/>
      <c r="M21" s="463"/>
      <c r="N21" s="463"/>
      <c r="O21" s="247" t="s">
        <v>27</v>
      </c>
      <c r="P21" s="247" t="s">
        <v>27</v>
      </c>
    </row>
    <row r="22" spans="1:16">
      <c r="A22" s="480">
        <v>17</v>
      </c>
      <c r="B22" s="248" t="s">
        <v>978</v>
      </c>
      <c r="C22" s="248" t="s">
        <v>914</v>
      </c>
      <c r="D22" s="250" t="s">
        <v>916</v>
      </c>
      <c r="E22" s="249">
        <v>226</v>
      </c>
      <c r="F22" s="249">
        <v>80</v>
      </c>
      <c r="G22" s="463">
        <v>400</v>
      </c>
      <c r="H22" s="463">
        <v>400</v>
      </c>
      <c r="I22" s="463"/>
      <c r="J22" s="463"/>
      <c r="K22" s="463"/>
      <c r="L22" s="463"/>
      <c r="M22" s="463"/>
      <c r="N22" s="463"/>
      <c r="O22" s="247" t="s">
        <v>27</v>
      </c>
      <c r="P22" s="247" t="s">
        <v>27</v>
      </c>
    </row>
    <row r="23" spans="1:16">
      <c r="A23" s="480">
        <v>18</v>
      </c>
      <c r="B23" s="474" t="s">
        <v>979</v>
      </c>
      <c r="C23" s="474" t="s">
        <v>975</v>
      </c>
      <c r="D23" s="246" t="s">
        <v>975</v>
      </c>
      <c r="E23" s="469">
        <v>1050</v>
      </c>
      <c r="F23" s="469">
        <v>23</v>
      </c>
      <c r="G23" s="463">
        <v>222.3</v>
      </c>
      <c r="H23" s="463">
        <v>222.3</v>
      </c>
      <c r="I23" s="463"/>
      <c r="J23" s="463"/>
      <c r="K23" s="463"/>
      <c r="L23" s="463"/>
      <c r="M23" s="463"/>
      <c r="N23" s="463"/>
      <c r="O23" s="247" t="s">
        <v>27</v>
      </c>
      <c r="P23" s="247" t="s">
        <v>27</v>
      </c>
    </row>
    <row r="24" spans="1:16">
      <c r="A24" s="480">
        <v>19</v>
      </c>
      <c r="B24" s="248" t="s">
        <v>980</v>
      </c>
      <c r="C24" s="248" t="s">
        <v>853</v>
      </c>
      <c r="D24" s="250" t="s">
        <v>914</v>
      </c>
      <c r="E24" s="249">
        <v>649</v>
      </c>
      <c r="F24" s="249">
        <v>75</v>
      </c>
      <c r="G24" s="463">
        <v>400</v>
      </c>
      <c r="H24" s="463">
        <v>400</v>
      </c>
      <c r="I24" s="463"/>
      <c r="J24" s="463"/>
      <c r="K24" s="463"/>
      <c r="L24" s="463"/>
      <c r="M24" s="463"/>
      <c r="N24" s="463"/>
      <c r="O24" s="247" t="s">
        <v>27</v>
      </c>
      <c r="P24" s="247" t="s">
        <v>27</v>
      </c>
    </row>
    <row r="25" spans="1:16">
      <c r="A25" s="480">
        <v>20</v>
      </c>
      <c r="B25" s="248" t="s">
        <v>981</v>
      </c>
      <c r="C25" s="248" t="s">
        <v>878</v>
      </c>
      <c r="D25" s="250" t="s">
        <v>912</v>
      </c>
      <c r="E25" s="249">
        <v>265</v>
      </c>
      <c r="F25" s="249">
        <v>74</v>
      </c>
      <c r="G25" s="463">
        <v>175.2</v>
      </c>
      <c r="H25" s="463">
        <v>175.2</v>
      </c>
      <c r="I25" s="463"/>
      <c r="J25" s="463"/>
      <c r="K25" s="463"/>
      <c r="L25" s="463"/>
      <c r="M25" s="463"/>
      <c r="N25" s="463"/>
      <c r="O25" s="247" t="s">
        <v>27</v>
      </c>
      <c r="P25" s="247" t="s">
        <v>27</v>
      </c>
    </row>
    <row r="26" spans="1:16">
      <c r="A26" s="480">
        <v>21</v>
      </c>
      <c r="B26" s="248" t="s">
        <v>982</v>
      </c>
      <c r="C26" s="248" t="s">
        <v>915</v>
      </c>
      <c r="D26" s="250" t="s">
        <v>915</v>
      </c>
      <c r="E26" s="249">
        <v>193</v>
      </c>
      <c r="F26" s="249">
        <v>49</v>
      </c>
      <c r="G26" s="463">
        <v>400</v>
      </c>
      <c r="H26" s="463"/>
      <c r="I26" s="463"/>
      <c r="J26" s="463"/>
      <c r="K26" s="463"/>
      <c r="L26" s="463">
        <v>400</v>
      </c>
      <c r="M26" s="463"/>
      <c r="N26" s="463"/>
      <c r="O26" s="247" t="s">
        <v>27</v>
      </c>
      <c r="P26" s="247" t="s">
        <v>27</v>
      </c>
    </row>
    <row r="27" spans="1:16">
      <c r="A27" s="480">
        <v>22</v>
      </c>
      <c r="B27" s="248" t="s">
        <v>983</v>
      </c>
      <c r="C27" s="474" t="s">
        <v>912</v>
      </c>
      <c r="D27" s="246" t="s">
        <v>912</v>
      </c>
      <c r="E27" s="249">
        <v>266</v>
      </c>
      <c r="F27" s="249">
        <v>74</v>
      </c>
      <c r="G27" s="463">
        <v>400</v>
      </c>
      <c r="H27" s="463">
        <v>400</v>
      </c>
      <c r="I27" s="463"/>
      <c r="J27" s="463"/>
      <c r="K27" s="463"/>
      <c r="L27" s="463"/>
      <c r="M27" s="463"/>
      <c r="N27" s="463"/>
      <c r="O27" s="247" t="s">
        <v>27</v>
      </c>
      <c r="P27" s="247" t="s">
        <v>27</v>
      </c>
    </row>
    <row r="28" spans="1:16">
      <c r="A28" s="480">
        <v>23</v>
      </c>
      <c r="B28" s="248" t="s">
        <v>860</v>
      </c>
      <c r="C28" s="248" t="s">
        <v>975</v>
      </c>
      <c r="D28" s="250" t="s">
        <v>975</v>
      </c>
      <c r="E28" s="249">
        <v>718</v>
      </c>
      <c r="F28" s="249">
        <v>23</v>
      </c>
      <c r="G28" s="463">
        <v>135.22999999999999</v>
      </c>
      <c r="H28" s="463"/>
      <c r="I28" s="463"/>
      <c r="J28" s="463"/>
      <c r="K28" s="463">
        <v>135.22999999999999</v>
      </c>
      <c r="L28" s="463"/>
      <c r="M28" s="463"/>
      <c r="N28" s="463"/>
      <c r="O28" s="247" t="s">
        <v>27</v>
      </c>
      <c r="P28" s="247" t="s">
        <v>27</v>
      </c>
    </row>
    <row r="29" spans="1:16">
      <c r="A29" s="480">
        <v>24</v>
      </c>
      <c r="B29" s="248" t="s">
        <v>860</v>
      </c>
      <c r="C29" s="248" t="s">
        <v>975</v>
      </c>
      <c r="D29" s="250" t="s">
        <v>975</v>
      </c>
      <c r="E29" s="249">
        <v>721</v>
      </c>
      <c r="F29" s="249">
        <v>23</v>
      </c>
      <c r="G29" s="463">
        <v>141.30000000000001</v>
      </c>
      <c r="H29" s="463"/>
      <c r="I29" s="463"/>
      <c r="J29" s="463"/>
      <c r="K29" s="463">
        <v>141.30000000000001</v>
      </c>
      <c r="L29" s="463"/>
      <c r="M29" s="463"/>
      <c r="N29" s="463"/>
      <c r="O29" s="247" t="s">
        <v>27</v>
      </c>
      <c r="P29" s="247" t="s">
        <v>27</v>
      </c>
    </row>
    <row r="30" spans="1:16">
      <c r="A30" s="480">
        <v>25</v>
      </c>
      <c r="B30" s="248" t="s">
        <v>860</v>
      </c>
      <c r="C30" s="248" t="s">
        <v>975</v>
      </c>
      <c r="D30" s="250" t="s">
        <v>975</v>
      </c>
      <c r="E30" s="249">
        <v>738</v>
      </c>
      <c r="F30" s="249">
        <v>23</v>
      </c>
      <c r="G30" s="463">
        <v>109.9</v>
      </c>
      <c r="H30" s="463"/>
      <c r="I30" s="463"/>
      <c r="J30" s="463"/>
      <c r="K30" s="463">
        <v>109.9</v>
      </c>
      <c r="L30" s="463"/>
      <c r="M30" s="463"/>
      <c r="N30" s="463"/>
      <c r="O30" s="247" t="s">
        <v>27</v>
      </c>
      <c r="P30" s="247" t="s">
        <v>27</v>
      </c>
    </row>
    <row r="31" spans="1:16">
      <c r="A31" s="480">
        <v>26</v>
      </c>
      <c r="B31" s="248" t="s">
        <v>984</v>
      </c>
      <c r="C31" s="248" t="s">
        <v>885</v>
      </c>
      <c r="D31" s="250" t="s">
        <v>885</v>
      </c>
      <c r="E31" s="249">
        <v>385</v>
      </c>
      <c r="F31" s="249">
        <v>93</v>
      </c>
      <c r="G31" s="463">
        <v>164</v>
      </c>
      <c r="H31" s="463">
        <v>164</v>
      </c>
      <c r="I31" s="463"/>
      <c r="J31" s="463"/>
      <c r="K31" s="463"/>
      <c r="L31" s="463"/>
      <c r="M31" s="463"/>
      <c r="N31" s="463"/>
      <c r="O31" s="247" t="s">
        <v>27</v>
      </c>
      <c r="P31" s="247" t="s">
        <v>27</v>
      </c>
    </row>
    <row r="32" spans="1:16">
      <c r="A32" s="480">
        <v>27</v>
      </c>
      <c r="B32" s="248" t="s">
        <v>985</v>
      </c>
      <c r="C32" s="248" t="s">
        <v>912</v>
      </c>
      <c r="D32" s="250" t="s">
        <v>912</v>
      </c>
      <c r="E32" s="249">
        <v>99</v>
      </c>
      <c r="F32" s="249">
        <v>66</v>
      </c>
      <c r="G32" s="463">
        <v>260</v>
      </c>
      <c r="H32" s="463">
        <v>260</v>
      </c>
      <c r="I32" s="463"/>
      <c r="J32" s="463"/>
      <c r="K32" s="463"/>
      <c r="L32" s="463"/>
      <c r="M32" s="463"/>
      <c r="N32" s="463"/>
      <c r="O32" s="247" t="s">
        <v>27</v>
      </c>
      <c r="P32" s="247" t="s">
        <v>27</v>
      </c>
    </row>
    <row r="33" spans="1:17">
      <c r="A33" s="480">
        <v>28</v>
      </c>
      <c r="B33" s="248" t="s">
        <v>986</v>
      </c>
      <c r="C33" s="255" t="s">
        <v>987</v>
      </c>
      <c r="D33" s="250" t="s">
        <v>912</v>
      </c>
      <c r="E33" s="249">
        <v>172</v>
      </c>
      <c r="F33" s="249">
        <v>81</v>
      </c>
      <c r="G33" s="463">
        <v>400</v>
      </c>
      <c r="H33" s="463">
        <v>400</v>
      </c>
      <c r="I33" s="463"/>
      <c r="J33" s="463"/>
      <c r="K33" s="463"/>
      <c r="L33" s="463"/>
      <c r="M33" s="463"/>
      <c r="N33" s="463"/>
      <c r="O33" s="247" t="s">
        <v>27</v>
      </c>
      <c r="P33" s="247" t="s">
        <v>27</v>
      </c>
    </row>
    <row r="34" spans="1:17">
      <c r="A34" s="480">
        <v>29</v>
      </c>
      <c r="B34" s="248" t="s">
        <v>917</v>
      </c>
      <c r="C34" s="248" t="s">
        <v>988</v>
      </c>
      <c r="D34" s="250" t="s">
        <v>914</v>
      </c>
      <c r="E34" s="249">
        <v>651</v>
      </c>
      <c r="F34" s="249">
        <v>75</v>
      </c>
      <c r="G34" s="463">
        <v>196</v>
      </c>
      <c r="H34" s="463">
        <v>196</v>
      </c>
      <c r="I34" s="463"/>
      <c r="J34" s="463"/>
      <c r="K34" s="463"/>
      <c r="L34" s="463"/>
      <c r="M34" s="463"/>
      <c r="N34" s="463"/>
      <c r="O34" s="247" t="s">
        <v>27</v>
      </c>
      <c r="P34" s="247" t="s">
        <v>27</v>
      </c>
    </row>
    <row r="35" spans="1:17">
      <c r="A35" s="480">
        <v>30</v>
      </c>
      <c r="B35" s="475" t="s">
        <v>1455</v>
      </c>
      <c r="C35" s="475" t="s">
        <v>912</v>
      </c>
      <c r="D35" s="476" t="s">
        <v>912</v>
      </c>
      <c r="E35" s="476">
        <v>450</v>
      </c>
      <c r="F35" s="476">
        <v>74</v>
      </c>
      <c r="G35" s="251">
        <f t="shared" ref="G35:G67" si="0">SUM(H35:N35)</f>
        <v>120</v>
      </c>
      <c r="H35" s="252">
        <v>120</v>
      </c>
      <c r="I35" s="253"/>
      <c r="J35" s="253"/>
      <c r="K35" s="253"/>
      <c r="L35" s="253"/>
      <c r="M35" s="253"/>
      <c r="N35" s="253"/>
      <c r="O35" s="476" t="s">
        <v>27</v>
      </c>
      <c r="P35" s="476" t="s">
        <v>27</v>
      </c>
      <c r="Q35" s="243" t="s">
        <v>1620</v>
      </c>
    </row>
    <row r="36" spans="1:17">
      <c r="A36" s="480">
        <v>31</v>
      </c>
      <c r="B36" s="475" t="s">
        <v>1456</v>
      </c>
      <c r="C36" s="475" t="s">
        <v>912</v>
      </c>
      <c r="D36" s="476" t="s">
        <v>912</v>
      </c>
      <c r="E36" s="476">
        <v>210</v>
      </c>
      <c r="F36" s="476">
        <v>74</v>
      </c>
      <c r="G36" s="251">
        <f t="shared" si="0"/>
        <v>156.1</v>
      </c>
      <c r="H36" s="252">
        <v>156.1</v>
      </c>
      <c r="I36" s="253"/>
      <c r="J36" s="253"/>
      <c r="K36" s="253"/>
      <c r="L36" s="253"/>
      <c r="M36" s="253"/>
      <c r="N36" s="253"/>
      <c r="O36" s="476" t="s">
        <v>27</v>
      </c>
      <c r="P36" s="476" t="s">
        <v>27</v>
      </c>
      <c r="Q36" s="243" t="s">
        <v>1620</v>
      </c>
    </row>
    <row r="37" spans="1:17">
      <c r="A37" s="480">
        <v>32</v>
      </c>
      <c r="B37" s="475" t="s">
        <v>1457</v>
      </c>
      <c r="C37" s="475" t="s">
        <v>912</v>
      </c>
      <c r="D37" s="476" t="s">
        <v>912</v>
      </c>
      <c r="E37" s="476">
        <v>112</v>
      </c>
      <c r="F37" s="476">
        <v>118</v>
      </c>
      <c r="G37" s="251">
        <f t="shared" si="0"/>
        <v>120</v>
      </c>
      <c r="H37" s="252">
        <v>120</v>
      </c>
      <c r="I37" s="253"/>
      <c r="J37" s="253"/>
      <c r="K37" s="253"/>
      <c r="L37" s="253"/>
      <c r="M37" s="253"/>
      <c r="N37" s="253"/>
      <c r="O37" s="476" t="s">
        <v>27</v>
      </c>
      <c r="P37" s="476" t="s">
        <v>27</v>
      </c>
      <c r="Q37" s="243" t="s">
        <v>1620</v>
      </c>
    </row>
    <row r="38" spans="1:17">
      <c r="A38" s="480">
        <v>33</v>
      </c>
      <c r="B38" s="475" t="s">
        <v>1458</v>
      </c>
      <c r="C38" s="475" t="s">
        <v>1459</v>
      </c>
      <c r="D38" s="476" t="s">
        <v>1459</v>
      </c>
      <c r="E38" s="476">
        <v>197</v>
      </c>
      <c r="F38" s="476">
        <v>62</v>
      </c>
      <c r="G38" s="251">
        <f t="shared" si="0"/>
        <v>400</v>
      </c>
      <c r="H38" s="252">
        <v>400</v>
      </c>
      <c r="I38" s="253"/>
      <c r="J38" s="253"/>
      <c r="K38" s="253"/>
      <c r="L38" s="253"/>
      <c r="M38" s="253"/>
      <c r="N38" s="253"/>
      <c r="O38" s="476" t="s">
        <v>27</v>
      </c>
      <c r="P38" s="476" t="s">
        <v>27</v>
      </c>
      <c r="Q38" s="243" t="s">
        <v>1620</v>
      </c>
    </row>
    <row r="39" spans="1:17">
      <c r="A39" s="480">
        <v>34</v>
      </c>
      <c r="B39" s="475" t="s">
        <v>1460</v>
      </c>
      <c r="C39" s="475" t="s">
        <v>1461</v>
      </c>
      <c r="D39" s="476" t="s">
        <v>1461</v>
      </c>
      <c r="E39" s="476">
        <v>61</v>
      </c>
      <c r="F39" s="476">
        <v>99</v>
      </c>
      <c r="G39" s="251">
        <f t="shared" si="0"/>
        <v>240</v>
      </c>
      <c r="H39" s="252">
        <v>0</v>
      </c>
      <c r="I39" s="253"/>
      <c r="J39" s="253"/>
      <c r="K39" s="253"/>
      <c r="L39" s="253"/>
      <c r="M39" s="253"/>
      <c r="N39" s="252">
        <v>240</v>
      </c>
      <c r="O39" s="476" t="s">
        <v>27</v>
      </c>
      <c r="P39" s="476" t="s">
        <v>27</v>
      </c>
      <c r="Q39" s="243" t="s">
        <v>1620</v>
      </c>
    </row>
    <row r="40" spans="1:17">
      <c r="A40" s="480">
        <v>35</v>
      </c>
      <c r="B40" s="475" t="s">
        <v>1462</v>
      </c>
      <c r="C40" s="475" t="s">
        <v>912</v>
      </c>
      <c r="D40" s="476" t="s">
        <v>912</v>
      </c>
      <c r="E40" s="476">
        <v>242</v>
      </c>
      <c r="F40" s="476">
        <v>80</v>
      </c>
      <c r="G40" s="251">
        <f t="shared" si="0"/>
        <v>200</v>
      </c>
      <c r="H40" s="252">
        <v>200</v>
      </c>
      <c r="I40" s="253"/>
      <c r="J40" s="253"/>
      <c r="K40" s="253"/>
      <c r="L40" s="253"/>
      <c r="M40" s="253"/>
      <c r="N40" s="252"/>
      <c r="O40" s="476" t="s">
        <v>27</v>
      </c>
      <c r="P40" s="476" t="s">
        <v>27</v>
      </c>
      <c r="Q40" s="243" t="s">
        <v>1620</v>
      </c>
    </row>
    <row r="41" spans="1:17">
      <c r="A41" s="480">
        <v>36</v>
      </c>
      <c r="B41" s="475" t="s">
        <v>1462</v>
      </c>
      <c r="C41" s="475" t="s">
        <v>912</v>
      </c>
      <c r="D41" s="476" t="s">
        <v>912</v>
      </c>
      <c r="E41" s="476">
        <v>244</v>
      </c>
      <c r="F41" s="476">
        <v>80</v>
      </c>
      <c r="G41" s="251">
        <f t="shared" si="0"/>
        <v>200</v>
      </c>
      <c r="H41" s="252">
        <v>200</v>
      </c>
      <c r="I41" s="253"/>
      <c r="J41" s="253"/>
      <c r="K41" s="253"/>
      <c r="L41" s="253"/>
      <c r="M41" s="253"/>
      <c r="N41" s="252"/>
      <c r="O41" s="476" t="s">
        <v>27</v>
      </c>
      <c r="P41" s="476" t="s">
        <v>27</v>
      </c>
      <c r="Q41" s="243" t="s">
        <v>1620</v>
      </c>
    </row>
    <row r="42" spans="1:17">
      <c r="A42" s="480">
        <v>37</v>
      </c>
      <c r="B42" s="475" t="s">
        <v>1463</v>
      </c>
      <c r="C42" s="475" t="s">
        <v>912</v>
      </c>
      <c r="D42" s="476" t="s">
        <v>912</v>
      </c>
      <c r="E42" s="476">
        <v>212</v>
      </c>
      <c r="F42" s="476">
        <v>81</v>
      </c>
      <c r="G42" s="251">
        <f t="shared" si="0"/>
        <v>120</v>
      </c>
      <c r="H42" s="252">
        <v>120</v>
      </c>
      <c r="I42" s="253"/>
      <c r="J42" s="253"/>
      <c r="K42" s="253"/>
      <c r="L42" s="253"/>
      <c r="M42" s="253"/>
      <c r="N42" s="252"/>
      <c r="O42" s="476" t="s">
        <v>27</v>
      </c>
      <c r="P42" s="476" t="s">
        <v>27</v>
      </c>
      <c r="Q42" s="243" t="s">
        <v>1620</v>
      </c>
    </row>
    <row r="43" spans="1:17">
      <c r="A43" s="480">
        <v>38</v>
      </c>
      <c r="B43" s="475" t="s">
        <v>1464</v>
      </c>
      <c r="C43" s="475" t="s">
        <v>912</v>
      </c>
      <c r="D43" s="476" t="s">
        <v>912</v>
      </c>
      <c r="E43" s="476">
        <v>1173</v>
      </c>
      <c r="F43" s="476">
        <v>23</v>
      </c>
      <c r="G43" s="251">
        <f t="shared" si="0"/>
        <v>120</v>
      </c>
      <c r="H43" s="252">
        <v>120</v>
      </c>
      <c r="I43" s="253"/>
      <c r="J43" s="253"/>
      <c r="K43" s="253"/>
      <c r="L43" s="253"/>
      <c r="M43" s="253"/>
      <c r="N43" s="252"/>
      <c r="O43" s="476" t="s">
        <v>27</v>
      </c>
      <c r="P43" s="476" t="s">
        <v>27</v>
      </c>
      <c r="Q43" s="243" t="s">
        <v>1620</v>
      </c>
    </row>
    <row r="44" spans="1:17" ht="54">
      <c r="A44" s="469">
        <v>39</v>
      </c>
      <c r="B44" s="475" t="s">
        <v>1464</v>
      </c>
      <c r="C44" s="475" t="s">
        <v>912</v>
      </c>
      <c r="D44" s="476" t="s">
        <v>912</v>
      </c>
      <c r="E44" s="476" t="s">
        <v>1465</v>
      </c>
      <c r="F44" s="476">
        <v>68</v>
      </c>
      <c r="G44" s="251">
        <f t="shared" si="0"/>
        <v>400</v>
      </c>
      <c r="H44" s="252">
        <v>0</v>
      </c>
      <c r="I44" s="253"/>
      <c r="J44" s="253"/>
      <c r="K44" s="253"/>
      <c r="L44" s="253"/>
      <c r="M44" s="253"/>
      <c r="N44" s="252">
        <v>400</v>
      </c>
      <c r="O44" s="476" t="s">
        <v>27</v>
      </c>
      <c r="P44" s="476" t="s">
        <v>27</v>
      </c>
      <c r="Q44" s="243" t="s">
        <v>1620</v>
      </c>
    </row>
    <row r="45" spans="1:17">
      <c r="A45" s="469">
        <v>40</v>
      </c>
      <c r="B45" s="475" t="s">
        <v>1466</v>
      </c>
      <c r="C45" s="475" t="s">
        <v>856</v>
      </c>
      <c r="D45" s="476" t="s">
        <v>914</v>
      </c>
      <c r="E45" s="476">
        <v>643</v>
      </c>
      <c r="F45" s="476">
        <v>75</v>
      </c>
      <c r="G45" s="251">
        <f t="shared" si="0"/>
        <v>360</v>
      </c>
      <c r="H45" s="252">
        <v>360</v>
      </c>
      <c r="I45" s="253"/>
      <c r="J45" s="253"/>
      <c r="K45" s="253"/>
      <c r="L45" s="253"/>
      <c r="M45" s="253"/>
      <c r="N45" s="252"/>
      <c r="O45" s="476" t="s">
        <v>27</v>
      </c>
      <c r="P45" s="476" t="s">
        <v>27</v>
      </c>
      <c r="Q45" s="243" t="s">
        <v>1620</v>
      </c>
    </row>
    <row r="46" spans="1:17">
      <c r="A46" s="469">
        <v>41</v>
      </c>
      <c r="B46" s="475" t="s">
        <v>1467</v>
      </c>
      <c r="C46" s="475" t="s">
        <v>915</v>
      </c>
      <c r="D46" s="476" t="s">
        <v>915</v>
      </c>
      <c r="E46" s="476">
        <v>230</v>
      </c>
      <c r="F46" s="476">
        <v>49</v>
      </c>
      <c r="G46" s="251">
        <f t="shared" si="0"/>
        <v>400</v>
      </c>
      <c r="H46" s="252">
        <v>0</v>
      </c>
      <c r="I46" s="253"/>
      <c r="J46" s="253"/>
      <c r="K46" s="253"/>
      <c r="L46" s="253"/>
      <c r="M46" s="253"/>
      <c r="N46" s="252">
        <v>400</v>
      </c>
      <c r="O46" s="476" t="s">
        <v>27</v>
      </c>
      <c r="P46" s="476" t="s">
        <v>27</v>
      </c>
      <c r="Q46" s="243" t="s">
        <v>1620</v>
      </c>
    </row>
    <row r="47" spans="1:17">
      <c r="A47" s="480">
        <v>42</v>
      </c>
      <c r="B47" s="475" t="s">
        <v>1468</v>
      </c>
      <c r="C47" s="475" t="s">
        <v>1469</v>
      </c>
      <c r="D47" s="476" t="s">
        <v>1470</v>
      </c>
      <c r="E47" s="476">
        <v>642</v>
      </c>
      <c r="F47" s="476">
        <v>75</v>
      </c>
      <c r="G47" s="251">
        <f t="shared" si="0"/>
        <v>180</v>
      </c>
      <c r="H47" s="252">
        <v>180</v>
      </c>
      <c r="I47" s="253"/>
      <c r="J47" s="253"/>
      <c r="K47" s="253"/>
      <c r="L47" s="253"/>
      <c r="M47" s="253"/>
      <c r="N47" s="252"/>
      <c r="O47" s="476" t="s">
        <v>27</v>
      </c>
      <c r="P47" s="476" t="s">
        <v>27</v>
      </c>
      <c r="Q47" s="243" t="s">
        <v>1620</v>
      </c>
    </row>
    <row r="48" spans="1:17">
      <c r="A48" s="480">
        <v>43</v>
      </c>
      <c r="B48" s="475" t="s">
        <v>1471</v>
      </c>
      <c r="C48" s="475" t="s">
        <v>885</v>
      </c>
      <c r="D48" s="476" t="s">
        <v>885</v>
      </c>
      <c r="E48" s="476">
        <v>30</v>
      </c>
      <c r="F48" s="476">
        <v>99</v>
      </c>
      <c r="G48" s="251">
        <f t="shared" si="0"/>
        <v>360</v>
      </c>
      <c r="H48" s="252">
        <v>360</v>
      </c>
      <c r="I48" s="253"/>
      <c r="J48" s="253"/>
      <c r="K48" s="253"/>
      <c r="L48" s="253"/>
      <c r="M48" s="253"/>
      <c r="N48" s="253"/>
      <c r="O48" s="476" t="s">
        <v>27</v>
      </c>
      <c r="P48" s="476" t="s">
        <v>27</v>
      </c>
      <c r="Q48" s="243" t="s">
        <v>1620</v>
      </c>
    </row>
    <row r="49" spans="1:17">
      <c r="A49" s="480">
        <v>44</v>
      </c>
      <c r="B49" s="475" t="s">
        <v>1472</v>
      </c>
      <c r="C49" s="475" t="s">
        <v>857</v>
      </c>
      <c r="D49" s="476" t="s">
        <v>885</v>
      </c>
      <c r="E49" s="476">
        <v>581</v>
      </c>
      <c r="F49" s="476">
        <v>88</v>
      </c>
      <c r="G49" s="251">
        <f t="shared" si="0"/>
        <v>200</v>
      </c>
      <c r="H49" s="252">
        <v>200</v>
      </c>
      <c r="I49" s="253"/>
      <c r="J49" s="253"/>
      <c r="K49" s="253"/>
      <c r="L49" s="253"/>
      <c r="M49" s="253"/>
      <c r="N49" s="253"/>
      <c r="O49" s="476" t="s">
        <v>27</v>
      </c>
      <c r="P49" s="476" t="s">
        <v>27</v>
      </c>
      <c r="Q49" s="243" t="s">
        <v>1620</v>
      </c>
    </row>
    <row r="50" spans="1:17">
      <c r="A50" s="480">
        <v>45</v>
      </c>
      <c r="B50" s="475" t="s">
        <v>1473</v>
      </c>
      <c r="C50" s="475" t="s">
        <v>915</v>
      </c>
      <c r="D50" s="476" t="s">
        <v>915</v>
      </c>
      <c r="E50" s="476">
        <v>264</v>
      </c>
      <c r="F50" s="476">
        <v>63</v>
      </c>
      <c r="G50" s="251">
        <f t="shared" si="0"/>
        <v>310.5</v>
      </c>
      <c r="H50" s="252">
        <v>310.5</v>
      </c>
      <c r="I50" s="253"/>
      <c r="J50" s="253"/>
      <c r="K50" s="253"/>
      <c r="L50" s="253"/>
      <c r="M50" s="253"/>
      <c r="N50" s="253"/>
      <c r="O50" s="476" t="s">
        <v>27</v>
      </c>
      <c r="P50" s="476" t="s">
        <v>27</v>
      </c>
      <c r="Q50" s="243" t="s">
        <v>1620</v>
      </c>
    </row>
    <row r="51" spans="1:17" ht="36">
      <c r="A51" s="480">
        <v>46</v>
      </c>
      <c r="B51" s="475" t="s">
        <v>1474</v>
      </c>
      <c r="C51" s="475" t="s">
        <v>1475</v>
      </c>
      <c r="D51" s="476" t="s">
        <v>1476</v>
      </c>
      <c r="E51" s="476">
        <v>29</v>
      </c>
      <c r="F51" s="476">
        <v>75</v>
      </c>
      <c r="G51" s="251">
        <f t="shared" si="0"/>
        <v>400</v>
      </c>
      <c r="H51" s="252">
        <v>0</v>
      </c>
      <c r="I51" s="253"/>
      <c r="J51" s="252">
        <v>400</v>
      </c>
      <c r="K51" s="253"/>
      <c r="L51" s="253"/>
      <c r="M51" s="253"/>
      <c r="N51" s="253"/>
      <c r="O51" s="476" t="s">
        <v>27</v>
      </c>
      <c r="P51" s="476" t="s">
        <v>27</v>
      </c>
      <c r="Q51" s="243" t="s">
        <v>1620</v>
      </c>
    </row>
    <row r="52" spans="1:17" ht="36">
      <c r="A52" s="480">
        <v>47</v>
      </c>
      <c r="B52" s="475" t="s">
        <v>1474</v>
      </c>
      <c r="C52" s="475" t="s">
        <v>1475</v>
      </c>
      <c r="D52" s="476" t="s">
        <v>1476</v>
      </c>
      <c r="E52" s="476">
        <v>650</v>
      </c>
      <c r="F52" s="476">
        <v>75</v>
      </c>
      <c r="G52" s="251">
        <f t="shared" si="0"/>
        <v>400</v>
      </c>
      <c r="H52" s="252">
        <v>400</v>
      </c>
      <c r="I52" s="253"/>
      <c r="J52" s="253"/>
      <c r="K52" s="253"/>
      <c r="L52" s="253"/>
      <c r="M52" s="253"/>
      <c r="N52" s="253"/>
      <c r="O52" s="476" t="s">
        <v>27</v>
      </c>
      <c r="P52" s="476" t="s">
        <v>27</v>
      </c>
      <c r="Q52" s="243" t="s">
        <v>1620</v>
      </c>
    </row>
    <row r="53" spans="1:17">
      <c r="A53" s="480">
        <v>48</v>
      </c>
      <c r="B53" s="475" t="s">
        <v>1477</v>
      </c>
      <c r="C53" s="475" t="s">
        <v>916</v>
      </c>
      <c r="D53" s="476" t="s">
        <v>916</v>
      </c>
      <c r="E53" s="476">
        <v>591</v>
      </c>
      <c r="F53" s="476">
        <v>88</v>
      </c>
      <c r="G53" s="251">
        <f t="shared" si="0"/>
        <v>400</v>
      </c>
      <c r="H53" s="252">
        <v>0</v>
      </c>
      <c r="I53" s="253"/>
      <c r="J53" s="253"/>
      <c r="K53" s="253"/>
      <c r="L53" s="253"/>
      <c r="M53" s="252">
        <v>400</v>
      </c>
      <c r="N53" s="253"/>
      <c r="O53" s="476" t="s">
        <v>27</v>
      </c>
      <c r="P53" s="476" t="s">
        <v>27</v>
      </c>
      <c r="Q53" s="243" t="s">
        <v>1620</v>
      </c>
    </row>
    <row r="54" spans="1:17">
      <c r="A54" s="480">
        <v>49</v>
      </c>
      <c r="B54" s="475" t="s">
        <v>1477</v>
      </c>
      <c r="C54" s="475" t="s">
        <v>916</v>
      </c>
      <c r="D54" s="476" t="s">
        <v>916</v>
      </c>
      <c r="E54" s="476">
        <v>592</v>
      </c>
      <c r="F54" s="476">
        <v>88</v>
      </c>
      <c r="G54" s="251">
        <f t="shared" si="0"/>
        <v>48.8</v>
      </c>
      <c r="H54" s="252">
        <v>0</v>
      </c>
      <c r="I54" s="253"/>
      <c r="J54" s="253"/>
      <c r="K54" s="253"/>
      <c r="L54" s="253"/>
      <c r="M54" s="252">
        <v>48.8</v>
      </c>
      <c r="N54" s="253"/>
      <c r="O54" s="476" t="s">
        <v>27</v>
      </c>
      <c r="P54" s="476" t="s">
        <v>27</v>
      </c>
      <c r="Q54" s="243" t="s">
        <v>1620</v>
      </c>
    </row>
    <row r="55" spans="1:17">
      <c r="A55" s="480">
        <v>50</v>
      </c>
      <c r="B55" s="475" t="s">
        <v>1453</v>
      </c>
      <c r="C55" s="475" t="s">
        <v>878</v>
      </c>
      <c r="D55" s="476" t="s">
        <v>914</v>
      </c>
      <c r="E55" s="476">
        <v>944</v>
      </c>
      <c r="F55" s="476">
        <v>68</v>
      </c>
      <c r="G55" s="251">
        <f t="shared" si="0"/>
        <v>400</v>
      </c>
      <c r="H55" s="252">
        <v>400</v>
      </c>
      <c r="I55" s="253"/>
      <c r="J55" s="253"/>
      <c r="K55" s="253"/>
      <c r="L55" s="253"/>
      <c r="M55" s="253"/>
      <c r="N55" s="253"/>
      <c r="O55" s="476" t="s">
        <v>27</v>
      </c>
      <c r="P55" s="476" t="s">
        <v>27</v>
      </c>
      <c r="Q55" s="243" t="s">
        <v>1620</v>
      </c>
    </row>
    <row r="56" spans="1:17">
      <c r="A56" s="480">
        <v>51</v>
      </c>
      <c r="B56" s="475" t="s">
        <v>1478</v>
      </c>
      <c r="C56" s="475" t="s">
        <v>878</v>
      </c>
      <c r="D56" s="476" t="s">
        <v>912</v>
      </c>
      <c r="E56" s="476">
        <v>303</v>
      </c>
      <c r="F56" s="476">
        <v>81</v>
      </c>
      <c r="G56" s="251">
        <f t="shared" si="0"/>
        <v>0</v>
      </c>
      <c r="H56" s="252">
        <v>0</v>
      </c>
      <c r="I56" s="253"/>
      <c r="J56" s="253"/>
      <c r="K56" s="253"/>
      <c r="L56" s="253"/>
      <c r="M56" s="253"/>
      <c r="N56" s="253"/>
      <c r="O56" s="476" t="s">
        <v>27</v>
      </c>
      <c r="P56" s="476" t="s">
        <v>27</v>
      </c>
      <c r="Q56" s="243" t="s">
        <v>1620</v>
      </c>
    </row>
    <row r="57" spans="1:17">
      <c r="A57" s="480">
        <v>52</v>
      </c>
      <c r="B57" s="475" t="s">
        <v>1479</v>
      </c>
      <c r="C57" s="475" t="s">
        <v>912</v>
      </c>
      <c r="D57" s="476" t="s">
        <v>912</v>
      </c>
      <c r="E57" s="476">
        <v>167</v>
      </c>
      <c r="F57" s="476">
        <v>81</v>
      </c>
      <c r="G57" s="251">
        <f t="shared" si="0"/>
        <v>213.5</v>
      </c>
      <c r="H57" s="252">
        <v>213.5</v>
      </c>
      <c r="I57" s="253"/>
      <c r="J57" s="253"/>
      <c r="K57" s="253"/>
      <c r="L57" s="253"/>
      <c r="M57" s="252"/>
      <c r="N57" s="253"/>
      <c r="O57" s="476" t="s">
        <v>27</v>
      </c>
      <c r="P57" s="476" t="s">
        <v>27</v>
      </c>
      <c r="Q57" s="243" t="s">
        <v>1620</v>
      </c>
    </row>
    <row r="58" spans="1:17" ht="36">
      <c r="A58" s="480">
        <v>53</v>
      </c>
      <c r="B58" s="475" t="s">
        <v>1480</v>
      </c>
      <c r="C58" s="475" t="s">
        <v>1481</v>
      </c>
      <c r="D58" s="476" t="s">
        <v>1476</v>
      </c>
      <c r="E58" s="476">
        <v>124</v>
      </c>
      <c r="F58" s="476">
        <v>75</v>
      </c>
      <c r="G58" s="251">
        <f t="shared" si="0"/>
        <v>160.80000000000001</v>
      </c>
      <c r="H58" s="252">
        <v>160.80000000000001</v>
      </c>
      <c r="I58" s="253"/>
      <c r="J58" s="253"/>
      <c r="K58" s="253"/>
      <c r="L58" s="253"/>
      <c r="M58" s="253"/>
      <c r="N58" s="253"/>
      <c r="O58" s="476" t="s">
        <v>27</v>
      </c>
      <c r="P58" s="476" t="s">
        <v>27</v>
      </c>
      <c r="Q58" s="243" t="s">
        <v>1620</v>
      </c>
    </row>
    <row r="59" spans="1:17">
      <c r="A59" s="480">
        <v>54</v>
      </c>
      <c r="B59" s="475" t="s">
        <v>1482</v>
      </c>
      <c r="C59" s="475" t="s">
        <v>885</v>
      </c>
      <c r="D59" s="476" t="s">
        <v>885</v>
      </c>
      <c r="E59" s="476">
        <v>29</v>
      </c>
      <c r="F59" s="476">
        <v>99</v>
      </c>
      <c r="G59" s="251">
        <f t="shared" si="0"/>
        <v>400</v>
      </c>
      <c r="H59" s="252">
        <v>0</v>
      </c>
      <c r="I59" s="253"/>
      <c r="J59" s="253"/>
      <c r="K59" s="253"/>
      <c r="L59" s="253"/>
      <c r="M59" s="252">
        <v>400</v>
      </c>
      <c r="N59" s="253"/>
      <c r="O59" s="476" t="s">
        <v>27</v>
      </c>
      <c r="P59" s="476" t="s">
        <v>27</v>
      </c>
      <c r="Q59" s="243" t="s">
        <v>1620</v>
      </c>
    </row>
    <row r="60" spans="1:17" ht="54">
      <c r="A60" s="480">
        <v>55</v>
      </c>
      <c r="B60" s="475" t="s">
        <v>1474</v>
      </c>
      <c r="C60" s="475" t="s">
        <v>1475</v>
      </c>
      <c r="D60" s="476" t="s">
        <v>1483</v>
      </c>
      <c r="E60" s="476">
        <v>645</v>
      </c>
      <c r="F60" s="476">
        <v>75</v>
      </c>
      <c r="G60" s="251">
        <f t="shared" si="0"/>
        <v>400</v>
      </c>
      <c r="H60" s="252">
        <v>400</v>
      </c>
      <c r="I60" s="253"/>
      <c r="J60" s="253"/>
      <c r="K60" s="253"/>
      <c r="L60" s="253"/>
      <c r="M60" s="253"/>
      <c r="N60" s="253"/>
      <c r="O60" s="476" t="s">
        <v>27</v>
      </c>
      <c r="P60" s="476" t="s">
        <v>27</v>
      </c>
      <c r="Q60" s="243" t="s">
        <v>1620</v>
      </c>
    </row>
    <row r="61" spans="1:17" ht="36">
      <c r="A61" s="480">
        <v>56</v>
      </c>
      <c r="B61" s="475" t="s">
        <v>1484</v>
      </c>
      <c r="C61" s="475" t="s">
        <v>1485</v>
      </c>
      <c r="D61" s="476" t="s">
        <v>1486</v>
      </c>
      <c r="E61" s="476">
        <v>26</v>
      </c>
      <c r="F61" s="476">
        <v>122</v>
      </c>
      <c r="G61" s="251">
        <f t="shared" si="0"/>
        <v>400</v>
      </c>
      <c r="H61" s="252">
        <v>400</v>
      </c>
      <c r="I61" s="253"/>
      <c r="J61" s="253"/>
      <c r="K61" s="253"/>
      <c r="L61" s="253"/>
      <c r="M61" s="253"/>
      <c r="N61" s="253"/>
      <c r="O61" s="476" t="s">
        <v>27</v>
      </c>
      <c r="P61" s="476" t="s">
        <v>27</v>
      </c>
      <c r="Q61" s="243" t="s">
        <v>1620</v>
      </c>
    </row>
    <row r="62" spans="1:17" ht="36">
      <c r="A62" s="480">
        <v>57</v>
      </c>
      <c r="B62" s="475" t="s">
        <v>1487</v>
      </c>
      <c r="C62" s="475" t="s">
        <v>1488</v>
      </c>
      <c r="D62" s="476" t="s">
        <v>1488</v>
      </c>
      <c r="E62" s="476">
        <v>24</v>
      </c>
      <c r="F62" s="476">
        <v>127</v>
      </c>
      <c r="G62" s="251">
        <f t="shared" si="0"/>
        <v>400</v>
      </c>
      <c r="H62" s="252">
        <v>400</v>
      </c>
      <c r="I62" s="253"/>
      <c r="J62" s="253"/>
      <c r="K62" s="253"/>
      <c r="L62" s="253"/>
      <c r="M62" s="253"/>
      <c r="N62" s="253"/>
      <c r="O62" s="476" t="s">
        <v>27</v>
      </c>
      <c r="P62" s="476" t="s">
        <v>27</v>
      </c>
      <c r="Q62" s="243" t="s">
        <v>1620</v>
      </c>
    </row>
    <row r="63" spans="1:17" ht="36">
      <c r="A63" s="480">
        <v>58</v>
      </c>
      <c r="B63" s="475" t="s">
        <v>1489</v>
      </c>
      <c r="C63" s="475" t="s">
        <v>1486</v>
      </c>
      <c r="D63" s="476" t="s">
        <v>1486</v>
      </c>
      <c r="E63" s="476" t="s">
        <v>1490</v>
      </c>
      <c r="F63" s="476" t="s">
        <v>1491</v>
      </c>
      <c r="G63" s="251">
        <f t="shared" si="0"/>
        <v>300</v>
      </c>
      <c r="H63" s="252">
        <v>300</v>
      </c>
      <c r="I63" s="253"/>
      <c r="J63" s="253"/>
      <c r="K63" s="253"/>
      <c r="L63" s="253"/>
      <c r="M63" s="253"/>
      <c r="N63" s="253"/>
      <c r="O63" s="476" t="s">
        <v>27</v>
      </c>
      <c r="P63" s="476" t="s">
        <v>27</v>
      </c>
      <c r="Q63" s="243" t="s">
        <v>1620</v>
      </c>
    </row>
    <row r="64" spans="1:17" ht="36">
      <c r="A64" s="480">
        <v>59</v>
      </c>
      <c r="B64" s="475" t="s">
        <v>1492</v>
      </c>
      <c r="C64" s="475" t="s">
        <v>1493</v>
      </c>
      <c r="D64" s="476" t="s">
        <v>1486</v>
      </c>
      <c r="E64" s="476" t="s">
        <v>1494</v>
      </c>
      <c r="F64" s="476" t="s">
        <v>1495</v>
      </c>
      <c r="G64" s="251">
        <f t="shared" si="0"/>
        <v>187</v>
      </c>
      <c r="H64" s="252">
        <v>187</v>
      </c>
      <c r="I64" s="253"/>
      <c r="J64" s="253"/>
      <c r="K64" s="253"/>
      <c r="L64" s="253"/>
      <c r="M64" s="253"/>
      <c r="N64" s="253"/>
      <c r="O64" s="476" t="s">
        <v>27</v>
      </c>
      <c r="P64" s="476" t="s">
        <v>27</v>
      </c>
      <c r="Q64" s="243" t="s">
        <v>1620</v>
      </c>
    </row>
    <row r="65" spans="1:17" ht="36">
      <c r="A65" s="480">
        <v>60</v>
      </c>
      <c r="B65" s="248" t="s">
        <v>1496</v>
      </c>
      <c r="C65" s="475" t="s">
        <v>1497</v>
      </c>
      <c r="D65" s="476" t="s">
        <v>1488</v>
      </c>
      <c r="E65" s="476">
        <v>429</v>
      </c>
      <c r="F65" s="476">
        <v>93</v>
      </c>
      <c r="G65" s="251">
        <f t="shared" si="0"/>
        <v>205</v>
      </c>
      <c r="H65" s="252">
        <v>205</v>
      </c>
      <c r="I65" s="254"/>
      <c r="J65" s="254"/>
      <c r="K65" s="254"/>
      <c r="L65" s="254"/>
      <c r="M65" s="254"/>
      <c r="N65" s="250"/>
      <c r="O65" s="476" t="s">
        <v>27</v>
      </c>
      <c r="P65" s="476" t="s">
        <v>27</v>
      </c>
      <c r="Q65" s="243" t="s">
        <v>1620</v>
      </c>
    </row>
    <row r="66" spans="1:17" ht="36">
      <c r="A66" s="480">
        <v>61</v>
      </c>
      <c r="B66" s="248" t="s">
        <v>1498</v>
      </c>
      <c r="C66" s="475" t="s">
        <v>1488</v>
      </c>
      <c r="D66" s="476" t="s">
        <v>1488</v>
      </c>
      <c r="E66" s="476">
        <v>218</v>
      </c>
      <c r="F66" s="476">
        <v>93</v>
      </c>
      <c r="G66" s="251">
        <f t="shared" si="0"/>
        <v>100</v>
      </c>
      <c r="H66" s="252">
        <v>100</v>
      </c>
      <c r="I66" s="254"/>
      <c r="J66" s="254"/>
      <c r="K66" s="254"/>
      <c r="L66" s="254"/>
      <c r="M66" s="254"/>
      <c r="N66" s="250"/>
      <c r="O66" s="476" t="s">
        <v>27</v>
      </c>
      <c r="P66" s="476" t="s">
        <v>27</v>
      </c>
      <c r="Q66" s="243" t="s">
        <v>1620</v>
      </c>
    </row>
    <row r="67" spans="1:17" ht="54">
      <c r="A67" s="480">
        <v>62</v>
      </c>
      <c r="B67" s="248" t="s">
        <v>1499</v>
      </c>
      <c r="C67" s="475" t="s">
        <v>1483</v>
      </c>
      <c r="D67" s="476" t="s">
        <v>1483</v>
      </c>
      <c r="E67" s="476">
        <v>640</v>
      </c>
      <c r="F67" s="476">
        <v>75</v>
      </c>
      <c r="G67" s="251">
        <f t="shared" si="0"/>
        <v>366.1</v>
      </c>
      <c r="H67" s="252">
        <v>366.1</v>
      </c>
      <c r="I67" s="254"/>
      <c r="J67" s="254"/>
      <c r="K67" s="254"/>
      <c r="L67" s="254"/>
      <c r="M67" s="254"/>
      <c r="N67" s="250"/>
      <c r="O67" s="476" t="s">
        <v>27</v>
      </c>
      <c r="P67" s="476" t="s">
        <v>27</v>
      </c>
      <c r="Q67" s="243" t="s">
        <v>1620</v>
      </c>
    </row>
    <row r="68" spans="1:17" ht="36">
      <c r="A68" s="480">
        <v>63</v>
      </c>
      <c r="B68" s="248" t="s">
        <v>919</v>
      </c>
      <c r="C68" s="475" t="s">
        <v>1486</v>
      </c>
      <c r="D68" s="476" t="s">
        <v>1486</v>
      </c>
      <c r="E68" s="476" t="s">
        <v>1500</v>
      </c>
      <c r="F68" s="476" t="s">
        <v>1501</v>
      </c>
      <c r="G68" s="251">
        <f t="shared" ref="G68:G89" si="1">SUM(H68:N68)</f>
        <v>85</v>
      </c>
      <c r="H68" s="252">
        <v>85</v>
      </c>
      <c r="I68" s="254"/>
      <c r="J68" s="254"/>
      <c r="K68" s="254"/>
      <c r="L68" s="254"/>
      <c r="M68" s="254"/>
      <c r="N68" s="250"/>
      <c r="O68" s="476" t="s">
        <v>27</v>
      </c>
      <c r="P68" s="476" t="s">
        <v>27</v>
      </c>
      <c r="Q68" s="243" t="s">
        <v>1620</v>
      </c>
    </row>
    <row r="69" spans="1:17" ht="36">
      <c r="A69" s="480">
        <v>64</v>
      </c>
      <c r="B69" s="248" t="s">
        <v>1502</v>
      </c>
      <c r="C69" s="475" t="s">
        <v>1503</v>
      </c>
      <c r="D69" s="476" t="s">
        <v>1486</v>
      </c>
      <c r="E69" s="476">
        <v>460</v>
      </c>
      <c r="F69" s="476">
        <v>74</v>
      </c>
      <c r="G69" s="251">
        <f t="shared" si="1"/>
        <v>70</v>
      </c>
      <c r="H69" s="252">
        <v>70</v>
      </c>
      <c r="I69" s="254"/>
      <c r="J69" s="254"/>
      <c r="K69" s="254"/>
      <c r="L69" s="254"/>
      <c r="M69" s="254"/>
      <c r="N69" s="250"/>
      <c r="O69" s="476" t="s">
        <v>27</v>
      </c>
      <c r="P69" s="476" t="s">
        <v>27</v>
      </c>
      <c r="Q69" s="243" t="s">
        <v>1620</v>
      </c>
    </row>
    <row r="70" spans="1:17" ht="36">
      <c r="A70" s="480">
        <v>65</v>
      </c>
      <c r="B70" s="248" t="s">
        <v>1504</v>
      </c>
      <c r="C70" s="475" t="s">
        <v>1497</v>
      </c>
      <c r="D70" s="476" t="s">
        <v>1486</v>
      </c>
      <c r="E70" s="476">
        <v>270</v>
      </c>
      <c r="F70" s="476">
        <v>74</v>
      </c>
      <c r="G70" s="251">
        <f t="shared" si="1"/>
        <v>120</v>
      </c>
      <c r="H70" s="252">
        <v>120</v>
      </c>
      <c r="I70" s="254"/>
      <c r="J70" s="254"/>
      <c r="K70" s="254"/>
      <c r="L70" s="254"/>
      <c r="M70" s="254"/>
      <c r="N70" s="250"/>
      <c r="O70" s="476" t="s">
        <v>27</v>
      </c>
      <c r="P70" s="476" t="s">
        <v>27</v>
      </c>
      <c r="Q70" s="243" t="s">
        <v>1620</v>
      </c>
    </row>
    <row r="71" spans="1:17" ht="54">
      <c r="A71" s="480">
        <v>66</v>
      </c>
      <c r="B71" s="248" t="s">
        <v>1505</v>
      </c>
      <c r="C71" s="475" t="s">
        <v>1486</v>
      </c>
      <c r="D71" s="476" t="s">
        <v>1486</v>
      </c>
      <c r="E71" s="476" t="s">
        <v>1506</v>
      </c>
      <c r="F71" s="476" t="s">
        <v>1507</v>
      </c>
      <c r="G71" s="251">
        <f t="shared" si="1"/>
        <v>377.57</v>
      </c>
      <c r="H71" s="252">
        <v>377.57</v>
      </c>
      <c r="I71" s="254"/>
      <c r="J71" s="254"/>
      <c r="K71" s="254"/>
      <c r="L71" s="254"/>
      <c r="M71" s="254"/>
      <c r="N71" s="250"/>
      <c r="O71" s="476" t="s">
        <v>27</v>
      </c>
      <c r="P71" s="476" t="s">
        <v>27</v>
      </c>
      <c r="Q71" s="243" t="s">
        <v>1620</v>
      </c>
    </row>
    <row r="72" spans="1:17" ht="36">
      <c r="A72" s="480">
        <v>67</v>
      </c>
      <c r="B72" s="248" t="s">
        <v>1508</v>
      </c>
      <c r="C72" s="475" t="s">
        <v>1486</v>
      </c>
      <c r="D72" s="476" t="s">
        <v>1486</v>
      </c>
      <c r="E72" s="476">
        <v>21</v>
      </c>
      <c r="F72" s="476">
        <v>81</v>
      </c>
      <c r="G72" s="251">
        <f t="shared" si="1"/>
        <v>400</v>
      </c>
      <c r="H72" s="252">
        <v>0</v>
      </c>
      <c r="I72" s="254"/>
      <c r="J72" s="254">
        <v>400</v>
      </c>
      <c r="K72" s="254"/>
      <c r="L72" s="254"/>
      <c r="M72" s="254"/>
      <c r="N72" s="250"/>
      <c r="O72" s="476" t="s">
        <v>27</v>
      </c>
      <c r="P72" s="476" t="s">
        <v>27</v>
      </c>
      <c r="Q72" s="243" t="s">
        <v>1620</v>
      </c>
    </row>
    <row r="73" spans="1:17" ht="54">
      <c r="A73" s="480">
        <v>68</v>
      </c>
      <c r="B73" s="248" t="s">
        <v>921</v>
      </c>
      <c r="C73" s="475" t="s">
        <v>1509</v>
      </c>
      <c r="D73" s="476" t="s">
        <v>1483</v>
      </c>
      <c r="E73" s="476">
        <v>644</v>
      </c>
      <c r="F73" s="476">
        <v>75</v>
      </c>
      <c r="G73" s="251">
        <f t="shared" si="1"/>
        <v>120</v>
      </c>
      <c r="H73" s="252">
        <v>120</v>
      </c>
      <c r="I73" s="254"/>
      <c r="J73" s="254"/>
      <c r="K73" s="254"/>
      <c r="L73" s="254"/>
      <c r="M73" s="254"/>
      <c r="N73" s="250"/>
      <c r="O73" s="476" t="s">
        <v>27</v>
      </c>
      <c r="P73" s="476" t="s">
        <v>27</v>
      </c>
      <c r="Q73" s="243" t="s">
        <v>1620</v>
      </c>
    </row>
    <row r="74" spans="1:17" ht="36">
      <c r="A74" s="480">
        <v>69</v>
      </c>
      <c r="B74" s="248" t="s">
        <v>1510</v>
      </c>
      <c r="C74" s="475" t="s">
        <v>1511</v>
      </c>
      <c r="D74" s="476" t="s">
        <v>1511</v>
      </c>
      <c r="E74" s="476">
        <v>218</v>
      </c>
      <c r="F74" s="476">
        <v>81</v>
      </c>
      <c r="G74" s="251">
        <f t="shared" si="1"/>
        <v>400</v>
      </c>
      <c r="H74" s="252">
        <v>400</v>
      </c>
      <c r="I74" s="254"/>
      <c r="J74" s="254"/>
      <c r="K74" s="254"/>
      <c r="L74" s="254"/>
      <c r="M74" s="254"/>
      <c r="N74" s="250"/>
      <c r="O74" s="476" t="s">
        <v>27</v>
      </c>
      <c r="P74" s="476" t="s">
        <v>27</v>
      </c>
      <c r="Q74" s="243" t="s">
        <v>1620</v>
      </c>
    </row>
    <row r="75" spans="1:17" ht="36">
      <c r="A75" s="480">
        <v>70</v>
      </c>
      <c r="B75" s="248" t="s">
        <v>1512</v>
      </c>
      <c r="C75" s="475" t="s">
        <v>1511</v>
      </c>
      <c r="D75" s="476" t="s">
        <v>1511</v>
      </c>
      <c r="E75" s="476">
        <v>414</v>
      </c>
      <c r="F75" s="476">
        <v>81</v>
      </c>
      <c r="G75" s="251">
        <f t="shared" si="1"/>
        <v>339.7</v>
      </c>
      <c r="H75" s="252">
        <v>339.7</v>
      </c>
      <c r="I75" s="254"/>
      <c r="J75" s="254"/>
      <c r="K75" s="254"/>
      <c r="L75" s="254"/>
      <c r="M75" s="254"/>
      <c r="N75" s="250"/>
      <c r="O75" s="476" t="s">
        <v>27</v>
      </c>
      <c r="P75" s="476" t="s">
        <v>27</v>
      </c>
      <c r="Q75" s="243" t="s">
        <v>1620</v>
      </c>
    </row>
    <row r="76" spans="1:17" ht="36">
      <c r="A76" s="480">
        <v>71</v>
      </c>
      <c r="B76" s="248" t="s">
        <v>1513</v>
      </c>
      <c r="C76" s="475" t="s">
        <v>1486</v>
      </c>
      <c r="D76" s="476" t="s">
        <v>1486</v>
      </c>
      <c r="E76" s="476">
        <v>434</v>
      </c>
      <c r="F76" s="476">
        <v>74</v>
      </c>
      <c r="G76" s="251">
        <f t="shared" si="1"/>
        <v>200</v>
      </c>
      <c r="H76" s="252">
        <v>200</v>
      </c>
      <c r="I76" s="254"/>
      <c r="J76" s="254"/>
      <c r="K76" s="254"/>
      <c r="L76" s="254"/>
      <c r="M76" s="254"/>
      <c r="N76" s="250"/>
      <c r="O76" s="476" t="s">
        <v>27</v>
      </c>
      <c r="P76" s="476" t="s">
        <v>27</v>
      </c>
      <c r="Q76" s="243" t="s">
        <v>1620</v>
      </c>
    </row>
    <row r="77" spans="1:17" ht="36">
      <c r="A77" s="480">
        <v>72</v>
      </c>
      <c r="B77" s="248" t="s">
        <v>1514</v>
      </c>
      <c r="C77" s="475" t="s">
        <v>1515</v>
      </c>
      <c r="D77" s="476" t="s">
        <v>1516</v>
      </c>
      <c r="E77" s="476">
        <v>262</v>
      </c>
      <c r="F77" s="476">
        <v>81</v>
      </c>
      <c r="G77" s="251">
        <f t="shared" si="1"/>
        <v>305.7</v>
      </c>
      <c r="H77" s="252">
        <v>305.7</v>
      </c>
      <c r="I77" s="254"/>
      <c r="J77" s="254"/>
      <c r="K77" s="254"/>
      <c r="L77" s="254"/>
      <c r="M77" s="254"/>
      <c r="N77" s="250"/>
      <c r="O77" s="476" t="s">
        <v>27</v>
      </c>
      <c r="P77" s="476" t="s">
        <v>27</v>
      </c>
      <c r="Q77" s="243" t="s">
        <v>1620</v>
      </c>
    </row>
    <row r="78" spans="1:17" ht="36">
      <c r="A78" s="480">
        <v>73</v>
      </c>
      <c r="B78" s="248" t="s">
        <v>1517</v>
      </c>
      <c r="C78" s="475" t="s">
        <v>1518</v>
      </c>
      <c r="D78" s="476" t="s">
        <v>1518</v>
      </c>
      <c r="E78" s="476">
        <v>60</v>
      </c>
      <c r="F78" s="476">
        <v>137</v>
      </c>
      <c r="G78" s="251">
        <f t="shared" si="1"/>
        <v>123.5</v>
      </c>
      <c r="H78" s="252">
        <v>123.5</v>
      </c>
      <c r="I78" s="254"/>
      <c r="J78" s="254"/>
      <c r="K78" s="254"/>
      <c r="L78" s="254"/>
      <c r="M78" s="254"/>
      <c r="N78" s="250"/>
      <c r="O78" s="476" t="s">
        <v>27</v>
      </c>
      <c r="P78" s="476" t="s">
        <v>27</v>
      </c>
      <c r="Q78" s="243" t="s">
        <v>1620</v>
      </c>
    </row>
    <row r="79" spans="1:17" ht="36">
      <c r="A79" s="480">
        <v>74</v>
      </c>
      <c r="B79" s="248" t="s">
        <v>1519</v>
      </c>
      <c r="C79" s="475" t="s">
        <v>1511</v>
      </c>
      <c r="D79" s="476" t="s">
        <v>1511</v>
      </c>
      <c r="E79" s="476" t="s">
        <v>1520</v>
      </c>
      <c r="F79" s="476">
        <v>88</v>
      </c>
      <c r="G79" s="251">
        <f t="shared" si="1"/>
        <v>400</v>
      </c>
      <c r="H79" s="252">
        <v>0</v>
      </c>
      <c r="I79" s="254"/>
      <c r="J79" s="254"/>
      <c r="K79" s="254"/>
      <c r="L79" s="254"/>
      <c r="M79" s="254">
        <v>400</v>
      </c>
      <c r="N79" s="250"/>
      <c r="O79" s="476" t="s">
        <v>27</v>
      </c>
      <c r="P79" s="476" t="s">
        <v>27</v>
      </c>
      <c r="Q79" s="243" t="s">
        <v>1620</v>
      </c>
    </row>
    <row r="80" spans="1:17" ht="36">
      <c r="A80" s="480">
        <v>75</v>
      </c>
      <c r="B80" s="248" t="s">
        <v>1508</v>
      </c>
      <c r="C80" s="475" t="s">
        <v>1486</v>
      </c>
      <c r="D80" s="476" t="s">
        <v>1486</v>
      </c>
      <c r="E80" s="476">
        <v>276</v>
      </c>
      <c r="F80" s="476">
        <v>81</v>
      </c>
      <c r="G80" s="251">
        <f t="shared" si="1"/>
        <v>131.62</v>
      </c>
      <c r="H80" s="252">
        <v>131.62</v>
      </c>
      <c r="I80" s="254"/>
      <c r="J80" s="254"/>
      <c r="K80" s="254"/>
      <c r="L80" s="254"/>
      <c r="M80" s="254"/>
      <c r="N80" s="250"/>
      <c r="O80" s="476" t="s">
        <v>27</v>
      </c>
      <c r="P80" s="476" t="s">
        <v>27</v>
      </c>
      <c r="Q80" s="243" t="s">
        <v>1620</v>
      </c>
    </row>
    <row r="81" spans="1:17" ht="36">
      <c r="A81" s="480">
        <v>76</v>
      </c>
      <c r="B81" s="255" t="s">
        <v>1521</v>
      </c>
      <c r="C81" s="475" t="s">
        <v>1511</v>
      </c>
      <c r="D81" s="476" t="s">
        <v>1511</v>
      </c>
      <c r="E81" s="476">
        <v>74</v>
      </c>
      <c r="F81" s="476">
        <v>75</v>
      </c>
      <c r="G81" s="251">
        <f t="shared" si="1"/>
        <v>400</v>
      </c>
      <c r="H81" s="252">
        <v>400</v>
      </c>
      <c r="I81" s="254"/>
      <c r="J81" s="254"/>
      <c r="K81" s="254"/>
      <c r="L81" s="254"/>
      <c r="M81" s="254"/>
      <c r="N81" s="250"/>
      <c r="O81" s="476" t="s">
        <v>27</v>
      </c>
      <c r="P81" s="476" t="s">
        <v>27</v>
      </c>
      <c r="Q81" s="243" t="s">
        <v>1620</v>
      </c>
    </row>
    <row r="82" spans="1:17" ht="36">
      <c r="A82" s="480">
        <v>77</v>
      </c>
      <c r="B82" s="255" t="s">
        <v>1521</v>
      </c>
      <c r="C82" s="475" t="s">
        <v>1511</v>
      </c>
      <c r="D82" s="476" t="s">
        <v>1511</v>
      </c>
      <c r="E82" s="476">
        <v>23</v>
      </c>
      <c r="F82" s="476">
        <v>75</v>
      </c>
      <c r="G82" s="251">
        <f t="shared" si="1"/>
        <v>212.7</v>
      </c>
      <c r="H82" s="252">
        <v>212.7</v>
      </c>
      <c r="I82" s="254"/>
      <c r="J82" s="254"/>
      <c r="K82" s="254"/>
      <c r="L82" s="254"/>
      <c r="M82" s="254"/>
      <c r="N82" s="250"/>
      <c r="O82" s="476" t="s">
        <v>27</v>
      </c>
      <c r="P82" s="476" t="s">
        <v>27</v>
      </c>
      <c r="Q82" s="243" t="s">
        <v>1620</v>
      </c>
    </row>
    <row r="83" spans="1:17" ht="36">
      <c r="A83" s="480">
        <v>78</v>
      </c>
      <c r="B83" s="255" t="s">
        <v>1407</v>
      </c>
      <c r="C83" s="475" t="s">
        <v>1486</v>
      </c>
      <c r="D83" s="476" t="s">
        <v>1486</v>
      </c>
      <c r="E83" s="476">
        <v>449</v>
      </c>
      <c r="F83" s="476">
        <v>74</v>
      </c>
      <c r="G83" s="251">
        <f t="shared" si="1"/>
        <v>260</v>
      </c>
      <c r="H83" s="252">
        <v>260</v>
      </c>
      <c r="I83" s="254"/>
      <c r="J83" s="254"/>
      <c r="K83" s="254"/>
      <c r="L83" s="254"/>
      <c r="M83" s="254"/>
      <c r="N83" s="250"/>
      <c r="O83" s="476" t="s">
        <v>27</v>
      </c>
      <c r="P83" s="476" t="s">
        <v>27</v>
      </c>
      <c r="Q83" s="243" t="s">
        <v>1620</v>
      </c>
    </row>
    <row r="84" spans="1:17" ht="36">
      <c r="A84" s="480">
        <v>79</v>
      </c>
      <c r="B84" s="256" t="s">
        <v>1522</v>
      </c>
      <c r="C84" s="478" t="s">
        <v>1523</v>
      </c>
      <c r="D84" s="477" t="s">
        <v>1524</v>
      </c>
      <c r="E84" s="477">
        <v>39</v>
      </c>
      <c r="F84" s="477">
        <v>75</v>
      </c>
      <c r="G84" s="251">
        <f t="shared" si="1"/>
        <v>400</v>
      </c>
      <c r="H84" s="252">
        <v>400</v>
      </c>
      <c r="I84" s="254"/>
      <c r="J84" s="254"/>
      <c r="K84" s="254"/>
      <c r="L84" s="254"/>
      <c r="M84" s="254"/>
      <c r="N84" s="250"/>
      <c r="O84" s="476" t="s">
        <v>27</v>
      </c>
      <c r="P84" s="476" t="s">
        <v>27</v>
      </c>
      <c r="Q84" s="243" t="s">
        <v>1620</v>
      </c>
    </row>
    <row r="85" spans="1:17" ht="36">
      <c r="A85" s="480">
        <v>80</v>
      </c>
      <c r="B85" s="256" t="s">
        <v>1525</v>
      </c>
      <c r="C85" s="478" t="s">
        <v>1526</v>
      </c>
      <c r="D85" s="477" t="s">
        <v>1524</v>
      </c>
      <c r="E85" s="477">
        <v>41</v>
      </c>
      <c r="F85" s="477">
        <v>75</v>
      </c>
      <c r="G85" s="251">
        <f t="shared" si="1"/>
        <v>135.08000000000001</v>
      </c>
      <c r="H85" s="252">
        <v>135.08000000000001</v>
      </c>
      <c r="I85" s="254"/>
      <c r="J85" s="254"/>
      <c r="K85" s="254"/>
      <c r="L85" s="254"/>
      <c r="M85" s="254"/>
      <c r="N85" s="250"/>
      <c r="O85" s="476" t="s">
        <v>27</v>
      </c>
      <c r="P85" s="476" t="s">
        <v>27</v>
      </c>
      <c r="Q85" s="243" t="s">
        <v>1620</v>
      </c>
    </row>
    <row r="86" spans="1:17" ht="36">
      <c r="A86" s="480">
        <v>81</v>
      </c>
      <c r="B86" s="256" t="s">
        <v>1527</v>
      </c>
      <c r="C86" s="478" t="s">
        <v>1486</v>
      </c>
      <c r="D86" s="477" t="s">
        <v>1486</v>
      </c>
      <c r="E86" s="477">
        <v>276</v>
      </c>
      <c r="F86" s="477">
        <v>81</v>
      </c>
      <c r="G86" s="251">
        <f t="shared" si="1"/>
        <v>231</v>
      </c>
      <c r="H86" s="252">
        <v>231</v>
      </c>
      <c r="I86" s="254"/>
      <c r="J86" s="254"/>
      <c r="K86" s="254"/>
      <c r="L86" s="254"/>
      <c r="M86" s="254"/>
      <c r="N86" s="250"/>
      <c r="O86" s="476" t="s">
        <v>27</v>
      </c>
      <c r="P86" s="476" t="s">
        <v>27</v>
      </c>
      <c r="Q86" s="243" t="s">
        <v>1620</v>
      </c>
    </row>
    <row r="87" spans="1:17" ht="36">
      <c r="A87" s="480">
        <v>82</v>
      </c>
      <c r="B87" s="256" t="s">
        <v>1528</v>
      </c>
      <c r="C87" s="478" t="s">
        <v>1529</v>
      </c>
      <c r="D87" s="477" t="s">
        <v>1529</v>
      </c>
      <c r="E87" s="477">
        <v>1084</v>
      </c>
      <c r="F87" s="477">
        <v>70</v>
      </c>
      <c r="G87" s="251">
        <f t="shared" si="1"/>
        <v>400</v>
      </c>
      <c r="H87" s="252">
        <v>400</v>
      </c>
      <c r="I87" s="254"/>
      <c r="J87" s="254"/>
      <c r="K87" s="254"/>
      <c r="L87" s="254"/>
      <c r="M87" s="254"/>
      <c r="N87" s="250"/>
      <c r="O87" s="476" t="s">
        <v>27</v>
      </c>
      <c r="P87" s="476" t="s">
        <v>27</v>
      </c>
      <c r="Q87" s="243" t="s">
        <v>1620</v>
      </c>
    </row>
    <row r="88" spans="1:17" ht="36">
      <c r="A88" s="480">
        <v>83</v>
      </c>
      <c r="B88" s="256" t="s">
        <v>1530</v>
      </c>
      <c r="C88" s="478" t="s">
        <v>1531</v>
      </c>
      <c r="D88" s="477" t="s">
        <v>1532</v>
      </c>
      <c r="E88" s="477">
        <v>128</v>
      </c>
      <c r="F88" s="477">
        <v>93</v>
      </c>
      <c r="G88" s="251">
        <f t="shared" si="1"/>
        <v>400</v>
      </c>
      <c r="H88" s="252">
        <v>400</v>
      </c>
      <c r="I88" s="254"/>
      <c r="J88" s="254"/>
      <c r="K88" s="254"/>
      <c r="L88" s="254"/>
      <c r="M88" s="254"/>
      <c r="N88" s="250"/>
      <c r="O88" s="476" t="s">
        <v>27</v>
      </c>
      <c r="P88" s="476" t="s">
        <v>27</v>
      </c>
      <c r="Q88" s="243" t="s">
        <v>1620</v>
      </c>
    </row>
    <row r="89" spans="1:17" ht="36">
      <c r="A89" s="480">
        <v>84</v>
      </c>
      <c r="B89" s="256" t="s">
        <v>1533</v>
      </c>
      <c r="C89" s="478" t="s">
        <v>1515</v>
      </c>
      <c r="D89" s="477" t="s">
        <v>1533</v>
      </c>
      <c r="E89" s="477">
        <v>432</v>
      </c>
      <c r="F89" s="477">
        <v>93</v>
      </c>
      <c r="G89" s="251">
        <f t="shared" si="1"/>
        <v>271.5</v>
      </c>
      <c r="H89" s="252">
        <v>271.5</v>
      </c>
      <c r="I89" s="254"/>
      <c r="J89" s="254"/>
      <c r="K89" s="254"/>
      <c r="L89" s="254"/>
      <c r="M89" s="254"/>
      <c r="N89" s="250"/>
      <c r="O89" s="476" t="s">
        <v>27</v>
      </c>
      <c r="P89" s="476" t="s">
        <v>27</v>
      </c>
      <c r="Q89" s="243" t="s">
        <v>1620</v>
      </c>
    </row>
    <row r="90" spans="1:17">
      <c r="A90" s="257" t="s">
        <v>42</v>
      </c>
      <c r="B90" s="244" t="s">
        <v>989</v>
      </c>
      <c r="C90" s="244"/>
      <c r="D90" s="461"/>
      <c r="E90" s="461"/>
      <c r="F90" s="245"/>
      <c r="G90" s="17"/>
      <c r="H90" s="17"/>
      <c r="I90" s="17"/>
      <c r="J90" s="17"/>
      <c r="K90" s="17"/>
      <c r="L90" s="17"/>
      <c r="M90" s="17"/>
      <c r="N90" s="17"/>
      <c r="O90" s="247"/>
      <c r="P90" s="247"/>
    </row>
    <row r="91" spans="1:17">
      <c r="A91" s="247">
        <v>1</v>
      </c>
      <c r="B91" s="466" t="s">
        <v>990</v>
      </c>
      <c r="C91" s="468" t="s">
        <v>891</v>
      </c>
      <c r="D91" s="247" t="s">
        <v>891</v>
      </c>
      <c r="E91" s="465">
        <v>612</v>
      </c>
      <c r="F91" s="465">
        <v>18</v>
      </c>
      <c r="G91" s="463">
        <v>238.7</v>
      </c>
      <c r="H91" s="463">
        <v>238.7</v>
      </c>
      <c r="I91" s="463"/>
      <c r="J91" s="463"/>
      <c r="K91" s="463"/>
      <c r="L91" s="463"/>
      <c r="M91" s="463"/>
      <c r="N91" s="463"/>
      <c r="O91" s="247" t="s">
        <v>27</v>
      </c>
      <c r="P91" s="247" t="s">
        <v>27</v>
      </c>
    </row>
    <row r="92" spans="1:17">
      <c r="A92" s="247">
        <v>2</v>
      </c>
      <c r="B92" s="466" t="s">
        <v>991</v>
      </c>
      <c r="C92" s="468" t="s">
        <v>894</v>
      </c>
      <c r="D92" s="247" t="s">
        <v>894</v>
      </c>
      <c r="E92" s="247">
        <v>363</v>
      </c>
      <c r="F92" s="465">
        <v>5</v>
      </c>
      <c r="G92" s="459">
        <v>381.8</v>
      </c>
      <c r="H92" s="459"/>
      <c r="I92" s="459"/>
      <c r="J92" s="459"/>
      <c r="K92" s="459">
        <v>381.8</v>
      </c>
      <c r="L92" s="258"/>
      <c r="M92" s="258"/>
      <c r="N92" s="258"/>
      <c r="O92" s="247" t="s">
        <v>27</v>
      </c>
      <c r="P92" s="247" t="s">
        <v>27</v>
      </c>
    </row>
    <row r="93" spans="1:17">
      <c r="A93" s="247">
        <v>3</v>
      </c>
      <c r="B93" s="466" t="s">
        <v>992</v>
      </c>
      <c r="C93" s="468" t="s">
        <v>886</v>
      </c>
      <c r="D93" s="247" t="s">
        <v>993</v>
      </c>
      <c r="E93" s="247">
        <v>102</v>
      </c>
      <c r="F93" s="247">
        <v>16</v>
      </c>
      <c r="G93" s="459">
        <v>229.4</v>
      </c>
      <c r="H93" s="459"/>
      <c r="I93" s="258"/>
      <c r="J93" s="258"/>
      <c r="K93" s="459">
        <v>229.4</v>
      </c>
      <c r="L93" s="258"/>
      <c r="M93" s="258"/>
      <c r="N93" s="258"/>
      <c r="O93" s="247" t="s">
        <v>27</v>
      </c>
      <c r="P93" s="247" t="s">
        <v>27</v>
      </c>
    </row>
    <row r="94" spans="1:17">
      <c r="A94" s="247">
        <v>4</v>
      </c>
      <c r="B94" s="466" t="s">
        <v>992</v>
      </c>
      <c r="C94" s="468" t="s">
        <v>886</v>
      </c>
      <c r="D94" s="247" t="s">
        <v>993</v>
      </c>
      <c r="E94" s="247">
        <v>262</v>
      </c>
      <c r="F94" s="465">
        <v>16</v>
      </c>
      <c r="G94" s="459">
        <v>259.89999999999998</v>
      </c>
      <c r="H94" s="459"/>
      <c r="I94" s="258"/>
      <c r="J94" s="459">
        <v>259.89999999999998</v>
      </c>
      <c r="K94" s="258"/>
      <c r="L94" s="258"/>
      <c r="M94" s="258"/>
      <c r="N94" s="258"/>
      <c r="O94" s="247" t="s">
        <v>27</v>
      </c>
      <c r="P94" s="247" t="s">
        <v>27</v>
      </c>
    </row>
    <row r="95" spans="1:17">
      <c r="A95" s="247">
        <v>5</v>
      </c>
      <c r="B95" s="466" t="s">
        <v>994</v>
      </c>
      <c r="C95" s="468" t="s">
        <v>891</v>
      </c>
      <c r="D95" s="247" t="s">
        <v>891</v>
      </c>
      <c r="E95" s="247">
        <v>644</v>
      </c>
      <c r="F95" s="465">
        <v>28</v>
      </c>
      <c r="G95" s="459">
        <v>350</v>
      </c>
      <c r="H95" s="459">
        <v>350</v>
      </c>
      <c r="I95" s="258"/>
      <c r="J95" s="258"/>
      <c r="K95" s="258"/>
      <c r="L95" s="258"/>
      <c r="M95" s="258"/>
      <c r="N95" s="258"/>
      <c r="O95" s="247" t="s">
        <v>27</v>
      </c>
      <c r="P95" s="247" t="s">
        <v>27</v>
      </c>
    </row>
    <row r="96" spans="1:17">
      <c r="A96" s="247">
        <v>6</v>
      </c>
      <c r="B96" s="466" t="s">
        <v>890</v>
      </c>
      <c r="C96" s="468" t="s">
        <v>891</v>
      </c>
      <c r="D96" s="247" t="s">
        <v>891</v>
      </c>
      <c r="E96" s="247">
        <v>643</v>
      </c>
      <c r="F96" s="465">
        <v>28</v>
      </c>
      <c r="G96" s="459">
        <v>325.89999999999998</v>
      </c>
      <c r="H96" s="459">
        <v>325.89999999999998</v>
      </c>
      <c r="I96" s="258"/>
      <c r="J96" s="258"/>
      <c r="K96" s="258"/>
      <c r="L96" s="258"/>
      <c r="M96" s="258"/>
      <c r="N96" s="258"/>
      <c r="O96" s="247" t="s">
        <v>27</v>
      </c>
      <c r="P96" s="247" t="s">
        <v>27</v>
      </c>
    </row>
    <row r="97" spans="1:16">
      <c r="A97" s="247">
        <v>7</v>
      </c>
      <c r="B97" s="466" t="s">
        <v>995</v>
      </c>
      <c r="C97" s="468" t="s">
        <v>996</v>
      </c>
      <c r="D97" s="247" t="s">
        <v>996</v>
      </c>
      <c r="E97" s="259">
        <v>640</v>
      </c>
      <c r="F97" s="259">
        <v>28</v>
      </c>
      <c r="G97" s="463">
        <v>120</v>
      </c>
      <c r="H97" s="463">
        <v>120</v>
      </c>
      <c r="I97" s="258"/>
      <c r="J97" s="258"/>
      <c r="K97" s="258"/>
      <c r="L97" s="258"/>
      <c r="M97" s="258"/>
      <c r="N97" s="258"/>
      <c r="O97" s="247" t="s">
        <v>27</v>
      </c>
      <c r="P97" s="247" t="s">
        <v>27</v>
      </c>
    </row>
    <row r="98" spans="1:16">
      <c r="A98" s="247">
        <v>8</v>
      </c>
      <c r="B98" s="467" t="s">
        <v>997</v>
      </c>
      <c r="C98" s="468" t="s">
        <v>998</v>
      </c>
      <c r="D98" s="247" t="s">
        <v>996</v>
      </c>
      <c r="E98" s="247">
        <v>639</v>
      </c>
      <c r="F98" s="465">
        <v>28</v>
      </c>
      <c r="G98" s="459">
        <v>304.60000000000002</v>
      </c>
      <c r="H98" s="459">
        <v>304.60000000000002</v>
      </c>
      <c r="I98" s="258"/>
      <c r="J98" s="459"/>
      <c r="K98" s="258"/>
      <c r="L98" s="258"/>
      <c r="M98" s="258"/>
      <c r="N98" s="258"/>
      <c r="O98" s="247" t="s">
        <v>27</v>
      </c>
      <c r="P98" s="247" t="s">
        <v>27</v>
      </c>
    </row>
    <row r="99" spans="1:16">
      <c r="A99" s="247">
        <v>9</v>
      </c>
      <c r="B99" s="466" t="s">
        <v>999</v>
      </c>
      <c r="C99" s="468" t="s">
        <v>891</v>
      </c>
      <c r="D99" s="247" t="s">
        <v>891</v>
      </c>
      <c r="E99" s="247">
        <v>745</v>
      </c>
      <c r="F99" s="465">
        <v>38</v>
      </c>
      <c r="G99" s="459">
        <v>360</v>
      </c>
      <c r="H99" s="459">
        <v>360</v>
      </c>
      <c r="I99" s="258"/>
      <c r="J99" s="258"/>
      <c r="K99" s="258"/>
      <c r="L99" s="258"/>
      <c r="M99" s="258"/>
      <c r="N99" s="258"/>
      <c r="O99" s="247" t="s">
        <v>27</v>
      </c>
      <c r="P99" s="247" t="s">
        <v>27</v>
      </c>
    </row>
    <row r="100" spans="1:16">
      <c r="A100" s="247">
        <v>10</v>
      </c>
      <c r="B100" s="466" t="s">
        <v>1000</v>
      </c>
      <c r="C100" s="468" t="s">
        <v>878</v>
      </c>
      <c r="D100" s="247" t="s">
        <v>878</v>
      </c>
      <c r="E100" s="247">
        <v>960</v>
      </c>
      <c r="F100" s="465">
        <v>12</v>
      </c>
      <c r="G100" s="459">
        <v>120</v>
      </c>
      <c r="H100" s="459">
        <v>120</v>
      </c>
      <c r="I100" s="258"/>
      <c r="J100" s="258"/>
      <c r="K100" s="258"/>
      <c r="L100" s="258"/>
      <c r="M100" s="258"/>
      <c r="N100" s="258"/>
      <c r="O100" s="247" t="s">
        <v>27</v>
      </c>
      <c r="P100" s="247" t="s">
        <v>27</v>
      </c>
    </row>
    <row r="101" spans="1:16" ht="36">
      <c r="A101" s="247">
        <v>11</v>
      </c>
      <c r="B101" s="466" t="s">
        <v>1001</v>
      </c>
      <c r="C101" s="468" t="s">
        <v>871</v>
      </c>
      <c r="D101" s="247" t="s">
        <v>871</v>
      </c>
      <c r="E101" s="247" t="s">
        <v>1002</v>
      </c>
      <c r="F101" s="247" t="s">
        <v>1856</v>
      </c>
      <c r="G101" s="459">
        <v>400</v>
      </c>
      <c r="H101" s="459">
        <v>400</v>
      </c>
      <c r="I101" s="459"/>
      <c r="J101" s="459"/>
      <c r="K101" s="459"/>
      <c r="L101" s="258"/>
      <c r="M101" s="258"/>
      <c r="N101" s="258"/>
      <c r="O101" s="247" t="s">
        <v>27</v>
      </c>
      <c r="P101" s="247" t="s">
        <v>27</v>
      </c>
    </row>
    <row r="102" spans="1:16">
      <c r="A102" s="247">
        <v>12</v>
      </c>
      <c r="B102" s="466" t="s">
        <v>873</v>
      </c>
      <c r="C102" s="468" t="s">
        <v>871</v>
      </c>
      <c r="D102" s="247" t="s">
        <v>871</v>
      </c>
      <c r="E102" s="247">
        <v>67</v>
      </c>
      <c r="F102" s="465">
        <v>24</v>
      </c>
      <c r="G102" s="459">
        <v>400</v>
      </c>
      <c r="H102" s="459">
        <v>400</v>
      </c>
      <c r="I102" s="258"/>
      <c r="J102" s="258"/>
      <c r="K102" s="258"/>
      <c r="L102" s="258"/>
      <c r="M102" s="258"/>
      <c r="N102" s="258"/>
      <c r="O102" s="247" t="s">
        <v>27</v>
      </c>
      <c r="P102" s="247" t="s">
        <v>27</v>
      </c>
    </row>
    <row r="103" spans="1:16">
      <c r="A103" s="247">
        <v>13</v>
      </c>
      <c r="B103" s="468" t="s">
        <v>1003</v>
      </c>
      <c r="C103" s="468" t="s">
        <v>871</v>
      </c>
      <c r="D103" s="247" t="s">
        <v>871</v>
      </c>
      <c r="E103" s="259">
        <v>30</v>
      </c>
      <c r="F103" s="259">
        <v>32</v>
      </c>
      <c r="G103" s="459">
        <v>400</v>
      </c>
      <c r="H103" s="459">
        <v>400</v>
      </c>
      <c r="I103" s="463"/>
      <c r="J103" s="463"/>
      <c r="K103" s="258"/>
      <c r="L103" s="258"/>
      <c r="M103" s="258"/>
      <c r="N103" s="258"/>
      <c r="O103" s="247" t="s">
        <v>27</v>
      </c>
      <c r="P103" s="247" t="s">
        <v>27</v>
      </c>
    </row>
    <row r="104" spans="1:16">
      <c r="A104" s="247">
        <v>14</v>
      </c>
      <c r="B104" s="468" t="s">
        <v>1004</v>
      </c>
      <c r="C104" s="468" t="s">
        <v>871</v>
      </c>
      <c r="D104" s="247" t="s">
        <v>871</v>
      </c>
      <c r="E104" s="259" t="s">
        <v>1005</v>
      </c>
      <c r="F104" s="259">
        <v>32</v>
      </c>
      <c r="G104" s="459">
        <v>400</v>
      </c>
      <c r="H104" s="459">
        <v>400</v>
      </c>
      <c r="I104" s="463"/>
      <c r="J104" s="463"/>
      <c r="K104" s="258"/>
      <c r="L104" s="258"/>
      <c r="M104" s="258"/>
      <c r="N104" s="258"/>
      <c r="O104" s="247" t="s">
        <v>27</v>
      </c>
      <c r="P104" s="247" t="s">
        <v>27</v>
      </c>
    </row>
    <row r="105" spans="1:16">
      <c r="A105" s="247">
        <v>15</v>
      </c>
      <c r="B105" s="468" t="s">
        <v>1006</v>
      </c>
      <c r="C105" s="468" t="s">
        <v>882</v>
      </c>
      <c r="D105" s="247" t="s">
        <v>882</v>
      </c>
      <c r="E105" s="259">
        <v>195</v>
      </c>
      <c r="F105" s="259">
        <v>9</v>
      </c>
      <c r="G105" s="260">
        <v>361.5</v>
      </c>
      <c r="H105" s="260">
        <v>361.5</v>
      </c>
      <c r="I105" s="463"/>
      <c r="J105" s="463"/>
      <c r="K105" s="258"/>
      <c r="L105" s="258"/>
      <c r="M105" s="258"/>
      <c r="N105" s="258"/>
      <c r="O105" s="247" t="s">
        <v>27</v>
      </c>
      <c r="P105" s="247" t="s">
        <v>27</v>
      </c>
    </row>
    <row r="106" spans="1:16">
      <c r="A106" s="247">
        <v>16</v>
      </c>
      <c r="B106" s="468" t="s">
        <v>1007</v>
      </c>
      <c r="C106" s="468" t="s">
        <v>882</v>
      </c>
      <c r="D106" s="247" t="s">
        <v>882</v>
      </c>
      <c r="E106" s="259">
        <v>86</v>
      </c>
      <c r="F106" s="259">
        <v>10</v>
      </c>
      <c r="G106" s="459">
        <v>400</v>
      </c>
      <c r="H106" s="459">
        <v>400</v>
      </c>
      <c r="I106" s="463"/>
      <c r="J106" s="463"/>
      <c r="K106" s="463"/>
      <c r="L106" s="258"/>
      <c r="M106" s="258"/>
      <c r="N106" s="258"/>
      <c r="O106" s="247" t="s">
        <v>27</v>
      </c>
      <c r="P106" s="247" t="s">
        <v>27</v>
      </c>
    </row>
    <row r="107" spans="1:16">
      <c r="A107" s="247">
        <v>17</v>
      </c>
      <c r="B107" s="468" t="s">
        <v>1008</v>
      </c>
      <c r="C107" s="468" t="s">
        <v>882</v>
      </c>
      <c r="D107" s="247" t="s">
        <v>882</v>
      </c>
      <c r="E107" s="259">
        <v>132</v>
      </c>
      <c r="F107" s="259">
        <v>9</v>
      </c>
      <c r="G107" s="459">
        <v>400</v>
      </c>
      <c r="H107" s="459">
        <v>400</v>
      </c>
      <c r="I107" s="463"/>
      <c r="J107" s="463"/>
      <c r="K107" s="463"/>
      <c r="L107" s="258"/>
      <c r="M107" s="258"/>
      <c r="N107" s="258"/>
      <c r="O107" s="247" t="s">
        <v>27</v>
      </c>
      <c r="P107" s="247" t="s">
        <v>27</v>
      </c>
    </row>
    <row r="108" spans="1:16">
      <c r="A108" s="247">
        <v>18</v>
      </c>
      <c r="B108" s="468" t="s">
        <v>1009</v>
      </c>
      <c r="C108" s="468" t="s">
        <v>882</v>
      </c>
      <c r="D108" s="247" t="s">
        <v>882</v>
      </c>
      <c r="E108" s="261">
        <v>14</v>
      </c>
      <c r="F108" s="261">
        <v>10</v>
      </c>
      <c r="G108" s="459">
        <v>400</v>
      </c>
      <c r="H108" s="459">
        <v>400</v>
      </c>
      <c r="I108" s="463"/>
      <c r="J108" s="463"/>
      <c r="K108" s="463"/>
      <c r="L108" s="258"/>
      <c r="M108" s="258"/>
      <c r="N108" s="258"/>
      <c r="O108" s="247" t="s">
        <v>27</v>
      </c>
      <c r="P108" s="247" t="s">
        <v>27</v>
      </c>
    </row>
    <row r="109" spans="1:16">
      <c r="A109" s="247">
        <v>19</v>
      </c>
      <c r="B109" s="468" t="s">
        <v>893</v>
      </c>
      <c r="C109" s="468" t="s">
        <v>882</v>
      </c>
      <c r="D109" s="247" t="s">
        <v>882</v>
      </c>
      <c r="E109" s="261">
        <v>133</v>
      </c>
      <c r="F109" s="261">
        <v>9</v>
      </c>
      <c r="G109" s="262">
        <v>300</v>
      </c>
      <c r="H109" s="262"/>
      <c r="I109" s="463"/>
      <c r="J109" s="463">
        <v>300</v>
      </c>
      <c r="K109" s="463"/>
      <c r="L109" s="258"/>
      <c r="M109" s="258"/>
      <c r="N109" s="258"/>
      <c r="O109" s="247" t="s">
        <v>27</v>
      </c>
      <c r="P109" s="247" t="s">
        <v>27</v>
      </c>
    </row>
    <row r="110" spans="1:16">
      <c r="A110" s="247">
        <v>20</v>
      </c>
      <c r="B110" s="468" t="s">
        <v>1010</v>
      </c>
      <c r="C110" s="468" t="s">
        <v>882</v>
      </c>
      <c r="D110" s="247" t="s">
        <v>882</v>
      </c>
      <c r="E110" s="261">
        <v>27</v>
      </c>
      <c r="F110" s="261">
        <v>10</v>
      </c>
      <c r="G110" s="262">
        <v>356.2</v>
      </c>
      <c r="H110" s="262">
        <v>356.2</v>
      </c>
      <c r="I110" s="463"/>
      <c r="J110" s="463"/>
      <c r="K110" s="463"/>
      <c r="L110" s="258"/>
      <c r="M110" s="258"/>
      <c r="N110" s="258"/>
      <c r="O110" s="247" t="s">
        <v>27</v>
      </c>
      <c r="P110" s="247" t="s">
        <v>27</v>
      </c>
    </row>
    <row r="111" spans="1:16">
      <c r="A111" s="247">
        <v>21</v>
      </c>
      <c r="B111" s="468" t="s">
        <v>906</v>
      </c>
      <c r="C111" s="468" t="s">
        <v>882</v>
      </c>
      <c r="D111" s="247" t="s">
        <v>882</v>
      </c>
      <c r="E111" s="261">
        <v>171</v>
      </c>
      <c r="F111" s="261">
        <v>9</v>
      </c>
      <c r="G111" s="463">
        <v>41.5</v>
      </c>
      <c r="H111" s="463">
        <v>41.5</v>
      </c>
      <c r="I111" s="463"/>
      <c r="J111" s="463"/>
      <c r="K111" s="463"/>
      <c r="L111" s="258"/>
      <c r="M111" s="258"/>
      <c r="N111" s="258"/>
      <c r="O111" s="247" t="s">
        <v>27</v>
      </c>
      <c r="P111" s="247" t="s">
        <v>27</v>
      </c>
    </row>
    <row r="112" spans="1:16">
      <c r="A112" s="247">
        <v>22</v>
      </c>
      <c r="B112" s="468" t="s">
        <v>1011</v>
      </c>
      <c r="C112" s="468" t="s">
        <v>880</v>
      </c>
      <c r="D112" s="247" t="s">
        <v>880</v>
      </c>
      <c r="E112" s="261">
        <v>158</v>
      </c>
      <c r="F112" s="261">
        <v>23</v>
      </c>
      <c r="G112" s="463">
        <v>400</v>
      </c>
      <c r="H112" s="463">
        <v>400</v>
      </c>
      <c r="I112" s="463"/>
      <c r="J112" s="463"/>
      <c r="K112" s="463"/>
      <c r="L112" s="258"/>
      <c r="M112" s="258"/>
      <c r="N112" s="258"/>
      <c r="O112" s="247" t="s">
        <v>27</v>
      </c>
      <c r="P112" s="247" t="s">
        <v>27</v>
      </c>
    </row>
    <row r="113" spans="1:16">
      <c r="A113" s="247">
        <v>23</v>
      </c>
      <c r="B113" s="468" t="s">
        <v>895</v>
      </c>
      <c r="C113" s="468" t="s">
        <v>880</v>
      </c>
      <c r="D113" s="247" t="s">
        <v>880</v>
      </c>
      <c r="E113" s="261">
        <v>76</v>
      </c>
      <c r="F113" s="261">
        <v>22</v>
      </c>
      <c r="G113" s="463">
        <v>400</v>
      </c>
      <c r="H113" s="463">
        <v>400</v>
      </c>
      <c r="I113" s="463"/>
      <c r="J113" s="463"/>
      <c r="K113" s="463"/>
      <c r="L113" s="258"/>
      <c r="M113" s="258"/>
      <c r="N113" s="258"/>
      <c r="O113" s="247" t="s">
        <v>27</v>
      </c>
      <c r="P113" s="247" t="s">
        <v>27</v>
      </c>
    </row>
    <row r="114" spans="1:16">
      <c r="A114" s="247">
        <v>24</v>
      </c>
      <c r="B114" s="468" t="s">
        <v>1012</v>
      </c>
      <c r="C114" s="468" t="s">
        <v>880</v>
      </c>
      <c r="D114" s="247" t="s">
        <v>880</v>
      </c>
      <c r="E114" s="261">
        <v>70</v>
      </c>
      <c r="F114" s="261">
        <v>22</v>
      </c>
      <c r="G114" s="262">
        <v>317.60000000000002</v>
      </c>
      <c r="H114" s="262">
        <v>317.60000000000002</v>
      </c>
      <c r="I114" s="463"/>
      <c r="J114" s="463"/>
      <c r="K114" s="463"/>
      <c r="L114" s="258"/>
      <c r="M114" s="258"/>
      <c r="N114" s="258"/>
      <c r="O114" s="247" t="s">
        <v>27</v>
      </c>
      <c r="P114" s="247" t="s">
        <v>27</v>
      </c>
    </row>
    <row r="115" spans="1:16">
      <c r="A115" s="247">
        <v>25</v>
      </c>
      <c r="B115" s="468" t="s">
        <v>896</v>
      </c>
      <c r="C115" s="468" t="s">
        <v>880</v>
      </c>
      <c r="D115" s="247" t="s">
        <v>880</v>
      </c>
      <c r="E115" s="261">
        <v>56</v>
      </c>
      <c r="F115" s="261">
        <v>32</v>
      </c>
      <c r="G115" s="463">
        <v>400</v>
      </c>
      <c r="H115" s="463">
        <v>400</v>
      </c>
      <c r="I115" s="463"/>
      <c r="J115" s="463"/>
      <c r="K115" s="463"/>
      <c r="L115" s="463"/>
      <c r="M115" s="463"/>
      <c r="N115" s="463"/>
      <c r="O115" s="247" t="s">
        <v>27</v>
      </c>
      <c r="P115" s="247" t="s">
        <v>27</v>
      </c>
    </row>
    <row r="116" spans="1:16">
      <c r="A116" s="247">
        <v>26</v>
      </c>
      <c r="B116" s="468" t="s">
        <v>1013</v>
      </c>
      <c r="C116" s="468" t="s">
        <v>880</v>
      </c>
      <c r="D116" s="247" t="s">
        <v>880</v>
      </c>
      <c r="E116" s="261">
        <v>3</v>
      </c>
      <c r="F116" s="261">
        <v>32</v>
      </c>
      <c r="G116" s="463">
        <v>400</v>
      </c>
      <c r="H116" s="463">
        <v>400</v>
      </c>
      <c r="I116" s="463"/>
      <c r="J116" s="463"/>
      <c r="K116" s="463"/>
      <c r="L116" s="463"/>
      <c r="M116" s="463"/>
      <c r="N116" s="463"/>
      <c r="O116" s="247" t="s">
        <v>27</v>
      </c>
      <c r="P116" s="247" t="s">
        <v>27</v>
      </c>
    </row>
    <row r="117" spans="1:16">
      <c r="A117" s="247">
        <v>27</v>
      </c>
      <c r="B117" s="468" t="s">
        <v>1014</v>
      </c>
      <c r="C117" s="468" t="s">
        <v>880</v>
      </c>
      <c r="D117" s="247" t="s">
        <v>880</v>
      </c>
      <c r="E117" s="261">
        <v>150</v>
      </c>
      <c r="F117" s="261">
        <v>23</v>
      </c>
      <c r="G117" s="463">
        <v>400</v>
      </c>
      <c r="H117" s="463">
        <v>400</v>
      </c>
      <c r="I117" s="463"/>
      <c r="J117" s="463"/>
      <c r="K117" s="463"/>
      <c r="L117" s="463"/>
      <c r="M117" s="463"/>
      <c r="N117" s="463"/>
      <c r="O117" s="247" t="s">
        <v>27</v>
      </c>
      <c r="P117" s="247" t="s">
        <v>27</v>
      </c>
    </row>
    <row r="118" spans="1:16">
      <c r="A118" s="247">
        <v>28</v>
      </c>
      <c r="B118" s="466" t="s">
        <v>870</v>
      </c>
      <c r="C118" s="468" t="s">
        <v>880</v>
      </c>
      <c r="D118" s="247" t="s">
        <v>880</v>
      </c>
      <c r="E118" s="247">
        <v>14</v>
      </c>
      <c r="F118" s="465">
        <v>22</v>
      </c>
      <c r="G118" s="563">
        <v>400</v>
      </c>
      <c r="H118" s="459"/>
      <c r="I118" s="459"/>
      <c r="J118" s="459"/>
      <c r="K118" s="558">
        <v>400</v>
      </c>
      <c r="L118" s="258"/>
      <c r="M118" s="258"/>
      <c r="N118" s="258"/>
      <c r="O118" s="247" t="s">
        <v>27</v>
      </c>
      <c r="P118" s="247" t="s">
        <v>27</v>
      </c>
    </row>
    <row r="119" spans="1:16">
      <c r="A119" s="247">
        <v>29</v>
      </c>
      <c r="B119" s="466" t="s">
        <v>870</v>
      </c>
      <c r="C119" s="468" t="s">
        <v>880</v>
      </c>
      <c r="D119" s="247" t="s">
        <v>880</v>
      </c>
      <c r="E119" s="247">
        <v>13</v>
      </c>
      <c r="F119" s="465">
        <v>22</v>
      </c>
      <c r="G119" s="563"/>
      <c r="H119" s="459"/>
      <c r="I119" s="459"/>
      <c r="J119" s="459"/>
      <c r="K119" s="558"/>
      <c r="L119" s="459"/>
      <c r="M119" s="459"/>
      <c r="N119" s="459"/>
      <c r="O119" s="247" t="s">
        <v>27</v>
      </c>
      <c r="P119" s="247" t="s">
        <v>27</v>
      </c>
    </row>
    <row r="120" spans="1:16">
      <c r="A120" s="247">
        <v>30</v>
      </c>
      <c r="B120" s="466" t="s">
        <v>870</v>
      </c>
      <c r="C120" s="468" t="s">
        <v>880</v>
      </c>
      <c r="D120" s="247" t="s">
        <v>880</v>
      </c>
      <c r="E120" s="247">
        <v>15</v>
      </c>
      <c r="F120" s="465">
        <v>22</v>
      </c>
      <c r="G120" s="563"/>
      <c r="H120" s="459"/>
      <c r="I120" s="459"/>
      <c r="J120" s="459"/>
      <c r="K120" s="558"/>
      <c r="L120" s="459"/>
      <c r="M120" s="459"/>
      <c r="N120" s="459"/>
      <c r="O120" s="247" t="s">
        <v>27</v>
      </c>
      <c r="P120" s="247" t="s">
        <v>27</v>
      </c>
    </row>
    <row r="121" spans="1:16">
      <c r="A121" s="247">
        <v>31</v>
      </c>
      <c r="B121" s="466" t="s">
        <v>870</v>
      </c>
      <c r="C121" s="468" t="s">
        <v>871</v>
      </c>
      <c r="D121" s="247" t="s">
        <v>880</v>
      </c>
      <c r="E121" s="247">
        <v>16</v>
      </c>
      <c r="F121" s="465">
        <v>22</v>
      </c>
      <c r="G121" s="563"/>
      <c r="H121" s="459"/>
      <c r="I121" s="459"/>
      <c r="J121" s="459"/>
      <c r="K121" s="558"/>
      <c r="L121" s="459"/>
      <c r="M121" s="459"/>
      <c r="N121" s="459"/>
      <c r="O121" s="247" t="s">
        <v>27</v>
      </c>
      <c r="P121" s="247" t="s">
        <v>27</v>
      </c>
    </row>
    <row r="122" spans="1:16">
      <c r="A122" s="247">
        <v>32</v>
      </c>
      <c r="B122" s="466" t="s">
        <v>870</v>
      </c>
      <c r="C122" s="468" t="s">
        <v>871</v>
      </c>
      <c r="D122" s="247" t="s">
        <v>880</v>
      </c>
      <c r="E122" s="247">
        <v>22</v>
      </c>
      <c r="F122" s="465">
        <v>22</v>
      </c>
      <c r="G122" s="563"/>
      <c r="H122" s="459"/>
      <c r="I122" s="459"/>
      <c r="J122" s="459"/>
      <c r="K122" s="558"/>
      <c r="L122" s="459"/>
      <c r="M122" s="459"/>
      <c r="N122" s="459"/>
      <c r="O122" s="247" t="s">
        <v>27</v>
      </c>
      <c r="P122" s="247" t="s">
        <v>27</v>
      </c>
    </row>
    <row r="123" spans="1:16">
      <c r="A123" s="247">
        <v>33</v>
      </c>
      <c r="B123" s="466" t="s">
        <v>1015</v>
      </c>
      <c r="C123" s="468" t="s">
        <v>878</v>
      </c>
      <c r="D123" s="247" t="s">
        <v>878</v>
      </c>
      <c r="E123" s="247">
        <v>370</v>
      </c>
      <c r="F123" s="465">
        <v>25</v>
      </c>
      <c r="G123" s="459">
        <v>50</v>
      </c>
      <c r="H123" s="459">
        <v>50</v>
      </c>
      <c r="I123" s="459"/>
      <c r="J123" s="459"/>
      <c r="K123" s="459"/>
      <c r="L123" s="459"/>
      <c r="M123" s="459"/>
      <c r="N123" s="459"/>
      <c r="O123" s="247" t="s">
        <v>27</v>
      </c>
      <c r="P123" s="247" t="s">
        <v>27</v>
      </c>
    </row>
    <row r="124" spans="1:16">
      <c r="A124" s="247">
        <v>34</v>
      </c>
      <c r="B124" s="466" t="s">
        <v>1016</v>
      </c>
      <c r="C124" s="468" t="s">
        <v>878</v>
      </c>
      <c r="D124" s="247" t="s">
        <v>878</v>
      </c>
      <c r="E124" s="247">
        <v>365</v>
      </c>
      <c r="F124" s="465">
        <v>25</v>
      </c>
      <c r="G124" s="459">
        <v>400</v>
      </c>
      <c r="H124" s="459">
        <v>400</v>
      </c>
      <c r="I124" s="459"/>
      <c r="J124" s="459"/>
      <c r="K124" s="459"/>
      <c r="L124" s="459"/>
      <c r="M124" s="459"/>
      <c r="N124" s="459"/>
      <c r="O124" s="247" t="s">
        <v>27</v>
      </c>
      <c r="P124" s="247" t="s">
        <v>27</v>
      </c>
    </row>
    <row r="125" spans="1:16">
      <c r="A125" s="247">
        <v>35</v>
      </c>
      <c r="B125" s="466" t="s">
        <v>1017</v>
      </c>
      <c r="C125" s="468" t="s">
        <v>894</v>
      </c>
      <c r="D125" s="247" t="s">
        <v>894</v>
      </c>
      <c r="E125" s="247">
        <v>71</v>
      </c>
      <c r="F125" s="465">
        <v>9</v>
      </c>
      <c r="G125" s="459">
        <v>300.2</v>
      </c>
      <c r="H125" s="459">
        <v>300.2</v>
      </c>
      <c r="I125" s="459"/>
      <c r="J125" s="459"/>
      <c r="K125" s="459"/>
      <c r="L125" s="459"/>
      <c r="M125" s="459"/>
      <c r="N125" s="459"/>
      <c r="O125" s="247" t="s">
        <v>27</v>
      </c>
      <c r="P125" s="247" t="s">
        <v>27</v>
      </c>
    </row>
    <row r="126" spans="1:16">
      <c r="A126" s="247">
        <v>36</v>
      </c>
      <c r="B126" s="467" t="s">
        <v>898</v>
      </c>
      <c r="C126" s="468" t="s">
        <v>880</v>
      </c>
      <c r="D126" s="247" t="s">
        <v>880</v>
      </c>
      <c r="E126" s="261">
        <v>57</v>
      </c>
      <c r="F126" s="259">
        <v>32</v>
      </c>
      <c r="G126" s="459">
        <v>400</v>
      </c>
      <c r="H126" s="459">
        <v>400</v>
      </c>
      <c r="I126" s="459"/>
      <c r="J126" s="459"/>
      <c r="K126" s="459"/>
      <c r="L126" s="459"/>
      <c r="M126" s="459"/>
      <c r="N126" s="459"/>
      <c r="O126" s="247" t="s">
        <v>27</v>
      </c>
      <c r="P126" s="247" t="s">
        <v>27</v>
      </c>
    </row>
    <row r="127" spans="1:16">
      <c r="A127" s="247">
        <v>37</v>
      </c>
      <c r="B127" s="467" t="s">
        <v>1018</v>
      </c>
      <c r="C127" s="468" t="s">
        <v>878</v>
      </c>
      <c r="D127" s="247" t="s">
        <v>878</v>
      </c>
      <c r="E127" s="261">
        <v>908</v>
      </c>
      <c r="F127" s="259">
        <v>12</v>
      </c>
      <c r="G127" s="459">
        <v>200.4</v>
      </c>
      <c r="H127" s="459"/>
      <c r="I127" s="459"/>
      <c r="J127" s="459"/>
      <c r="K127" s="459">
        <v>200.4</v>
      </c>
      <c r="L127" s="459"/>
      <c r="M127" s="459"/>
      <c r="N127" s="459"/>
      <c r="O127" s="247" t="s">
        <v>27</v>
      </c>
      <c r="P127" s="247" t="s">
        <v>27</v>
      </c>
    </row>
    <row r="128" spans="1:16">
      <c r="A128" s="247">
        <v>38</v>
      </c>
      <c r="B128" s="466" t="s">
        <v>1019</v>
      </c>
      <c r="C128" s="468" t="s">
        <v>868</v>
      </c>
      <c r="D128" s="247" t="s">
        <v>868</v>
      </c>
      <c r="E128" s="259">
        <v>118</v>
      </c>
      <c r="F128" s="259">
        <v>46</v>
      </c>
      <c r="G128" s="463">
        <v>120</v>
      </c>
      <c r="H128" s="463">
        <v>120</v>
      </c>
      <c r="I128" s="463"/>
      <c r="J128" s="463"/>
      <c r="K128" s="463"/>
      <c r="L128" s="463"/>
      <c r="M128" s="463"/>
      <c r="N128" s="463"/>
      <c r="O128" s="247" t="s">
        <v>27</v>
      </c>
      <c r="P128" s="247" t="s">
        <v>27</v>
      </c>
    </row>
    <row r="129" spans="1:16">
      <c r="A129" s="247">
        <v>39</v>
      </c>
      <c r="B129" s="466" t="s">
        <v>869</v>
      </c>
      <c r="C129" s="468" t="s">
        <v>868</v>
      </c>
      <c r="D129" s="247" t="s">
        <v>868</v>
      </c>
      <c r="E129" s="247">
        <v>283</v>
      </c>
      <c r="F129" s="247">
        <v>46</v>
      </c>
      <c r="G129" s="463">
        <v>400</v>
      </c>
      <c r="H129" s="463">
        <v>400</v>
      </c>
      <c r="I129" s="463"/>
      <c r="J129" s="463"/>
      <c r="K129" s="463"/>
      <c r="L129" s="463"/>
      <c r="M129" s="463"/>
      <c r="N129" s="463"/>
      <c r="O129" s="247" t="s">
        <v>27</v>
      </c>
      <c r="P129" s="247" t="s">
        <v>27</v>
      </c>
    </row>
    <row r="130" spans="1:16">
      <c r="A130" s="247">
        <v>40</v>
      </c>
      <c r="B130" s="466" t="s">
        <v>859</v>
      </c>
      <c r="C130" s="468" t="s">
        <v>871</v>
      </c>
      <c r="D130" s="247" t="s">
        <v>871</v>
      </c>
      <c r="E130" s="247">
        <v>284</v>
      </c>
      <c r="F130" s="465">
        <v>46</v>
      </c>
      <c r="G130" s="459">
        <v>400</v>
      </c>
      <c r="H130" s="459">
        <v>400</v>
      </c>
      <c r="I130" s="459"/>
      <c r="J130" s="459"/>
      <c r="K130" s="459"/>
      <c r="L130" s="258"/>
      <c r="M130" s="258"/>
      <c r="N130" s="258"/>
      <c r="O130" s="247" t="s">
        <v>27</v>
      </c>
      <c r="P130" s="247" t="s">
        <v>27</v>
      </c>
    </row>
    <row r="131" spans="1:16">
      <c r="A131" s="247">
        <v>41</v>
      </c>
      <c r="B131" s="466" t="s">
        <v>872</v>
      </c>
      <c r="C131" s="468" t="s">
        <v>871</v>
      </c>
      <c r="D131" s="247" t="s">
        <v>871</v>
      </c>
      <c r="E131" s="247">
        <v>188</v>
      </c>
      <c r="F131" s="465">
        <v>25</v>
      </c>
      <c r="G131" s="459">
        <v>400</v>
      </c>
      <c r="H131" s="459">
        <v>400</v>
      </c>
      <c r="I131" s="258"/>
      <c r="J131" s="258"/>
      <c r="K131" s="258"/>
      <c r="L131" s="258"/>
      <c r="M131" s="258"/>
      <c r="N131" s="258"/>
      <c r="O131" s="247" t="s">
        <v>27</v>
      </c>
      <c r="P131" s="247" t="s">
        <v>27</v>
      </c>
    </row>
    <row r="132" spans="1:16">
      <c r="A132" s="247">
        <v>42</v>
      </c>
      <c r="B132" s="467" t="s">
        <v>874</v>
      </c>
      <c r="C132" s="468" t="s">
        <v>871</v>
      </c>
      <c r="D132" s="247" t="s">
        <v>871</v>
      </c>
      <c r="E132" s="465">
        <v>523</v>
      </c>
      <c r="F132" s="465">
        <v>32</v>
      </c>
      <c r="G132" s="463">
        <v>222.6</v>
      </c>
      <c r="H132" s="463">
        <v>222.6</v>
      </c>
      <c r="I132" s="258"/>
      <c r="J132" s="258"/>
      <c r="K132" s="258"/>
      <c r="L132" s="258"/>
      <c r="M132" s="258"/>
      <c r="N132" s="258"/>
      <c r="O132" s="247" t="s">
        <v>27</v>
      </c>
      <c r="P132" s="247" t="s">
        <v>27</v>
      </c>
    </row>
    <row r="133" spans="1:16">
      <c r="A133" s="247">
        <v>43</v>
      </c>
      <c r="B133" s="467" t="s">
        <v>875</v>
      </c>
      <c r="C133" s="468" t="s">
        <v>871</v>
      </c>
      <c r="D133" s="247" t="s">
        <v>871</v>
      </c>
      <c r="E133" s="465">
        <v>522</v>
      </c>
      <c r="F133" s="465">
        <v>32</v>
      </c>
      <c r="G133" s="463">
        <v>150</v>
      </c>
      <c r="H133" s="463">
        <v>150</v>
      </c>
      <c r="I133" s="258"/>
      <c r="J133" s="258"/>
      <c r="K133" s="258"/>
      <c r="L133" s="258"/>
      <c r="M133" s="258"/>
      <c r="N133" s="258"/>
      <c r="O133" s="247" t="s">
        <v>27</v>
      </c>
      <c r="P133" s="247" t="s">
        <v>27</v>
      </c>
    </row>
    <row r="134" spans="1:16" ht="36">
      <c r="A134" s="247">
        <v>44</v>
      </c>
      <c r="B134" s="467" t="s">
        <v>876</v>
      </c>
      <c r="C134" s="468" t="s">
        <v>871</v>
      </c>
      <c r="D134" s="247" t="s">
        <v>871</v>
      </c>
      <c r="E134" s="247">
        <v>2</v>
      </c>
      <c r="F134" s="247" t="s">
        <v>1020</v>
      </c>
      <c r="G134" s="459">
        <v>331.7</v>
      </c>
      <c r="H134" s="459">
        <v>331.7</v>
      </c>
      <c r="I134" s="258"/>
      <c r="J134" s="258"/>
      <c r="K134" s="258"/>
      <c r="L134" s="258"/>
      <c r="M134" s="258"/>
      <c r="N134" s="258"/>
      <c r="O134" s="247" t="s">
        <v>27</v>
      </c>
      <c r="P134" s="247" t="s">
        <v>27</v>
      </c>
    </row>
    <row r="135" spans="1:16">
      <c r="A135" s="247">
        <v>45</v>
      </c>
      <c r="B135" s="466" t="s">
        <v>877</v>
      </c>
      <c r="C135" s="468" t="s">
        <v>878</v>
      </c>
      <c r="D135" s="247" t="s">
        <v>878</v>
      </c>
      <c r="E135" s="247">
        <v>349</v>
      </c>
      <c r="F135" s="465">
        <v>25</v>
      </c>
      <c r="G135" s="459">
        <v>360</v>
      </c>
      <c r="H135" s="459">
        <v>360</v>
      </c>
      <c r="I135" s="258"/>
      <c r="J135" s="258"/>
      <c r="K135" s="258"/>
      <c r="L135" s="258"/>
      <c r="M135" s="258"/>
      <c r="N135" s="258"/>
      <c r="O135" s="247" t="s">
        <v>27</v>
      </c>
      <c r="P135" s="247" t="s">
        <v>27</v>
      </c>
    </row>
    <row r="136" spans="1:16">
      <c r="A136" s="247">
        <v>46</v>
      </c>
      <c r="B136" s="468" t="s">
        <v>881</v>
      </c>
      <c r="C136" s="468" t="s">
        <v>882</v>
      </c>
      <c r="D136" s="247" t="s">
        <v>882</v>
      </c>
      <c r="E136" s="259">
        <v>319</v>
      </c>
      <c r="F136" s="259">
        <v>5</v>
      </c>
      <c r="G136" s="463">
        <v>336.7</v>
      </c>
      <c r="H136" s="463">
        <v>336.7</v>
      </c>
      <c r="I136" s="463"/>
      <c r="J136" s="463"/>
      <c r="K136" s="463"/>
      <c r="L136" s="463"/>
      <c r="M136" s="463"/>
      <c r="N136" s="463"/>
      <c r="O136" s="247" t="s">
        <v>27</v>
      </c>
      <c r="P136" s="247" t="s">
        <v>27</v>
      </c>
    </row>
    <row r="137" spans="1:16">
      <c r="A137" s="247">
        <v>47</v>
      </c>
      <c r="B137" s="468" t="s">
        <v>883</v>
      </c>
      <c r="C137" s="468" t="s">
        <v>882</v>
      </c>
      <c r="D137" s="247" t="s">
        <v>882</v>
      </c>
      <c r="E137" s="259">
        <v>91</v>
      </c>
      <c r="F137" s="259">
        <v>5</v>
      </c>
      <c r="G137" s="463">
        <v>199.1</v>
      </c>
      <c r="H137" s="463">
        <v>199.1</v>
      </c>
      <c r="I137" s="463"/>
      <c r="J137" s="463"/>
      <c r="K137" s="258"/>
      <c r="L137" s="258"/>
      <c r="M137" s="258"/>
      <c r="N137" s="258"/>
      <c r="O137" s="247" t="s">
        <v>27</v>
      </c>
      <c r="P137" s="247" t="s">
        <v>27</v>
      </c>
    </row>
    <row r="138" spans="1:16">
      <c r="A138" s="247">
        <v>48</v>
      </c>
      <c r="B138" s="468" t="s">
        <v>884</v>
      </c>
      <c r="C138" s="468" t="s">
        <v>885</v>
      </c>
      <c r="D138" s="247" t="s">
        <v>882</v>
      </c>
      <c r="E138" s="259">
        <v>348</v>
      </c>
      <c r="F138" s="259">
        <v>5</v>
      </c>
      <c r="G138" s="463">
        <v>180</v>
      </c>
      <c r="H138" s="463">
        <v>180</v>
      </c>
      <c r="I138" s="463"/>
      <c r="J138" s="463"/>
      <c r="K138" s="258"/>
      <c r="L138" s="258"/>
      <c r="M138" s="258"/>
      <c r="N138" s="258"/>
      <c r="O138" s="247" t="s">
        <v>27</v>
      </c>
      <c r="P138" s="247" t="s">
        <v>27</v>
      </c>
    </row>
    <row r="139" spans="1:16">
      <c r="A139" s="247">
        <v>49</v>
      </c>
      <c r="B139" s="468" t="s">
        <v>862</v>
      </c>
      <c r="C139" s="468" t="s">
        <v>886</v>
      </c>
      <c r="D139" s="247" t="s">
        <v>878</v>
      </c>
      <c r="E139" s="259">
        <v>264</v>
      </c>
      <c r="F139" s="259">
        <v>16</v>
      </c>
      <c r="G139" s="463">
        <v>170.2</v>
      </c>
      <c r="H139" s="463"/>
      <c r="I139" s="463"/>
      <c r="J139" s="463">
        <v>170.2</v>
      </c>
      <c r="K139" s="258"/>
      <c r="L139" s="258"/>
      <c r="M139" s="258"/>
      <c r="N139" s="258"/>
      <c r="O139" s="247" t="s">
        <v>27</v>
      </c>
      <c r="P139" s="247" t="s">
        <v>27</v>
      </c>
    </row>
    <row r="140" spans="1:16">
      <c r="A140" s="247">
        <v>50</v>
      </c>
      <c r="B140" s="468" t="s">
        <v>887</v>
      </c>
      <c r="C140" s="468" t="s">
        <v>878</v>
      </c>
      <c r="D140" s="247" t="s">
        <v>878</v>
      </c>
      <c r="E140" s="259">
        <v>313</v>
      </c>
      <c r="F140" s="259">
        <v>25</v>
      </c>
      <c r="G140" s="463">
        <v>150</v>
      </c>
      <c r="H140" s="463">
        <v>150</v>
      </c>
      <c r="I140" s="463"/>
      <c r="J140" s="463"/>
      <c r="K140" s="463"/>
      <c r="L140" s="258"/>
      <c r="M140" s="258"/>
      <c r="N140" s="258"/>
      <c r="O140" s="247" t="s">
        <v>27</v>
      </c>
      <c r="P140" s="247" t="s">
        <v>27</v>
      </c>
    </row>
    <row r="141" spans="1:16">
      <c r="A141" s="247">
        <v>51</v>
      </c>
      <c r="B141" s="468" t="s">
        <v>888</v>
      </c>
      <c r="C141" s="468" t="s">
        <v>871</v>
      </c>
      <c r="D141" s="247" t="s">
        <v>871</v>
      </c>
      <c r="E141" s="259">
        <v>529</v>
      </c>
      <c r="F141" s="259">
        <v>32</v>
      </c>
      <c r="G141" s="463">
        <v>360</v>
      </c>
      <c r="H141" s="463">
        <v>360</v>
      </c>
      <c r="I141" s="463"/>
      <c r="J141" s="463"/>
      <c r="K141" s="463"/>
      <c r="L141" s="258"/>
      <c r="M141" s="258"/>
      <c r="N141" s="258"/>
      <c r="O141" s="247" t="s">
        <v>27</v>
      </c>
      <c r="P141" s="247" t="s">
        <v>27</v>
      </c>
    </row>
    <row r="142" spans="1:16">
      <c r="A142" s="247">
        <v>52</v>
      </c>
      <c r="B142" s="468" t="s">
        <v>892</v>
      </c>
      <c r="C142" s="468" t="s">
        <v>880</v>
      </c>
      <c r="D142" s="468" t="s">
        <v>880</v>
      </c>
      <c r="E142" s="261">
        <v>6</v>
      </c>
      <c r="F142" s="261">
        <v>32</v>
      </c>
      <c r="G142" s="463">
        <v>200</v>
      </c>
      <c r="H142" s="463">
        <v>200</v>
      </c>
      <c r="I142" s="463"/>
      <c r="J142" s="463"/>
      <c r="K142" s="463"/>
      <c r="L142" s="258"/>
      <c r="M142" s="258"/>
      <c r="N142" s="258"/>
      <c r="O142" s="247" t="s">
        <v>27</v>
      </c>
      <c r="P142" s="247" t="s">
        <v>27</v>
      </c>
    </row>
    <row r="143" spans="1:16">
      <c r="A143" s="247">
        <v>53</v>
      </c>
      <c r="B143" s="468" t="s">
        <v>897</v>
      </c>
      <c r="C143" s="468" t="s">
        <v>880</v>
      </c>
      <c r="D143" s="247" t="s">
        <v>880</v>
      </c>
      <c r="E143" s="261">
        <v>157</v>
      </c>
      <c r="F143" s="261">
        <v>23</v>
      </c>
      <c r="G143" s="463">
        <v>364.9</v>
      </c>
      <c r="H143" s="463">
        <v>364.9</v>
      </c>
      <c r="I143" s="463"/>
      <c r="J143" s="463"/>
      <c r="K143" s="463"/>
      <c r="L143" s="463"/>
      <c r="M143" s="463"/>
      <c r="N143" s="463"/>
      <c r="O143" s="247" t="s">
        <v>27</v>
      </c>
      <c r="P143" s="247" t="s">
        <v>27</v>
      </c>
    </row>
    <row r="144" spans="1:16">
      <c r="A144" s="247">
        <v>54</v>
      </c>
      <c r="B144" s="467" t="s">
        <v>899</v>
      </c>
      <c r="C144" s="468" t="s">
        <v>879</v>
      </c>
      <c r="D144" s="247" t="s">
        <v>879</v>
      </c>
      <c r="E144" s="261">
        <v>167</v>
      </c>
      <c r="F144" s="259">
        <v>23</v>
      </c>
      <c r="G144" s="459">
        <v>278.39999999999998</v>
      </c>
      <c r="H144" s="459">
        <v>278.39999999999998</v>
      </c>
      <c r="I144" s="459"/>
      <c r="J144" s="459"/>
      <c r="K144" s="459"/>
      <c r="L144" s="459"/>
      <c r="M144" s="459"/>
      <c r="N144" s="459"/>
      <c r="O144" s="247" t="s">
        <v>27</v>
      </c>
      <c r="P144" s="247" t="s">
        <v>27</v>
      </c>
    </row>
    <row r="145" spans="1:16">
      <c r="A145" s="247">
        <v>55</v>
      </c>
      <c r="B145" s="467" t="s">
        <v>901</v>
      </c>
      <c r="C145" s="468" t="s">
        <v>871</v>
      </c>
      <c r="D145" s="247" t="s">
        <v>871</v>
      </c>
      <c r="E145" s="261">
        <v>233</v>
      </c>
      <c r="F145" s="259">
        <v>33</v>
      </c>
      <c r="G145" s="459">
        <v>360</v>
      </c>
      <c r="H145" s="459">
        <v>360</v>
      </c>
      <c r="I145" s="459"/>
      <c r="J145" s="459"/>
      <c r="K145" s="459"/>
      <c r="L145" s="459"/>
      <c r="M145" s="459"/>
      <c r="N145" s="459"/>
      <c r="O145" s="247" t="s">
        <v>27</v>
      </c>
      <c r="P145" s="247" t="s">
        <v>27</v>
      </c>
    </row>
    <row r="146" spans="1:16">
      <c r="A146" s="247">
        <v>56</v>
      </c>
      <c r="B146" s="467" t="s">
        <v>1021</v>
      </c>
      <c r="C146" s="468" t="s">
        <v>902</v>
      </c>
      <c r="D146" s="247" t="s">
        <v>880</v>
      </c>
      <c r="E146" s="261">
        <v>149</v>
      </c>
      <c r="F146" s="261">
        <v>23</v>
      </c>
      <c r="G146" s="459">
        <v>400</v>
      </c>
      <c r="H146" s="459">
        <v>400</v>
      </c>
      <c r="I146" s="459"/>
      <c r="J146" s="459"/>
      <c r="K146" s="459"/>
      <c r="L146" s="459"/>
      <c r="M146" s="459"/>
      <c r="N146" s="459"/>
      <c r="O146" s="247" t="s">
        <v>27</v>
      </c>
      <c r="P146" s="247" t="s">
        <v>27</v>
      </c>
    </row>
    <row r="147" spans="1:16">
      <c r="A147" s="247">
        <v>57</v>
      </c>
      <c r="B147" s="467" t="s">
        <v>1022</v>
      </c>
      <c r="C147" s="468" t="s">
        <v>879</v>
      </c>
      <c r="D147" s="247" t="s">
        <v>879</v>
      </c>
      <c r="E147" s="261">
        <v>19</v>
      </c>
      <c r="F147" s="259">
        <v>22</v>
      </c>
      <c r="G147" s="558">
        <v>400</v>
      </c>
      <c r="H147" s="459"/>
      <c r="I147" s="459"/>
      <c r="J147" s="459"/>
      <c r="K147" s="558">
        <v>400</v>
      </c>
      <c r="L147" s="459"/>
      <c r="M147" s="459"/>
      <c r="N147" s="459"/>
      <c r="O147" s="247" t="s">
        <v>27</v>
      </c>
      <c r="P147" s="247" t="s">
        <v>27</v>
      </c>
    </row>
    <row r="148" spans="1:16">
      <c r="A148" s="247">
        <v>58</v>
      </c>
      <c r="B148" s="467" t="s">
        <v>1022</v>
      </c>
      <c r="C148" s="468" t="s">
        <v>879</v>
      </c>
      <c r="D148" s="247" t="s">
        <v>879</v>
      </c>
      <c r="E148" s="261">
        <v>21</v>
      </c>
      <c r="F148" s="259">
        <v>22</v>
      </c>
      <c r="G148" s="558"/>
      <c r="H148" s="459"/>
      <c r="I148" s="459"/>
      <c r="J148" s="459"/>
      <c r="K148" s="558"/>
      <c r="L148" s="459"/>
      <c r="M148" s="459"/>
      <c r="N148" s="459"/>
      <c r="O148" s="247" t="s">
        <v>27</v>
      </c>
      <c r="P148" s="247" t="s">
        <v>27</v>
      </c>
    </row>
    <row r="149" spans="1:16">
      <c r="A149" s="247">
        <v>59</v>
      </c>
      <c r="B149" s="467" t="s">
        <v>1022</v>
      </c>
      <c r="C149" s="468" t="s">
        <v>879</v>
      </c>
      <c r="D149" s="247" t="s">
        <v>879</v>
      </c>
      <c r="E149" s="261">
        <v>33</v>
      </c>
      <c r="F149" s="259">
        <v>22</v>
      </c>
      <c r="G149" s="558"/>
      <c r="H149" s="459"/>
      <c r="I149" s="459"/>
      <c r="J149" s="459"/>
      <c r="K149" s="558"/>
      <c r="L149" s="459"/>
      <c r="M149" s="459"/>
      <c r="N149" s="459"/>
      <c r="O149" s="247" t="s">
        <v>27</v>
      </c>
      <c r="P149" s="247" t="s">
        <v>27</v>
      </c>
    </row>
    <row r="150" spans="1:16">
      <c r="A150" s="247">
        <v>60</v>
      </c>
      <c r="B150" s="467" t="s">
        <v>1022</v>
      </c>
      <c r="C150" s="468" t="s">
        <v>879</v>
      </c>
      <c r="D150" s="247" t="s">
        <v>879</v>
      </c>
      <c r="E150" s="261">
        <v>34</v>
      </c>
      <c r="F150" s="259">
        <v>22</v>
      </c>
      <c r="G150" s="558"/>
      <c r="H150" s="459"/>
      <c r="I150" s="459"/>
      <c r="J150" s="459"/>
      <c r="K150" s="558"/>
      <c r="L150" s="459"/>
      <c r="M150" s="459"/>
      <c r="N150" s="459"/>
      <c r="O150" s="247" t="s">
        <v>27</v>
      </c>
      <c r="P150" s="247" t="s">
        <v>27</v>
      </c>
    </row>
    <row r="151" spans="1:16">
      <c r="A151" s="247">
        <v>61</v>
      </c>
      <c r="B151" s="467" t="s">
        <v>1022</v>
      </c>
      <c r="C151" s="468" t="s">
        <v>879</v>
      </c>
      <c r="D151" s="247" t="s">
        <v>879</v>
      </c>
      <c r="E151" s="261">
        <v>36</v>
      </c>
      <c r="F151" s="259">
        <v>22</v>
      </c>
      <c r="G151" s="558"/>
      <c r="H151" s="459"/>
      <c r="I151" s="459"/>
      <c r="J151" s="459"/>
      <c r="K151" s="558"/>
      <c r="L151" s="459"/>
      <c r="M151" s="459"/>
      <c r="N151" s="459"/>
      <c r="O151" s="247" t="s">
        <v>27</v>
      </c>
      <c r="P151" s="247" t="s">
        <v>27</v>
      </c>
    </row>
    <row r="152" spans="1:16">
      <c r="A152" s="247">
        <v>62</v>
      </c>
      <c r="B152" s="467" t="s">
        <v>1022</v>
      </c>
      <c r="C152" s="468" t="s">
        <v>879</v>
      </c>
      <c r="D152" s="247" t="s">
        <v>879</v>
      </c>
      <c r="E152" s="261">
        <v>37</v>
      </c>
      <c r="F152" s="259">
        <v>22</v>
      </c>
      <c r="G152" s="558"/>
      <c r="H152" s="459"/>
      <c r="I152" s="459"/>
      <c r="J152" s="459"/>
      <c r="K152" s="558"/>
      <c r="L152" s="459"/>
      <c r="M152" s="459"/>
      <c r="N152" s="459"/>
      <c r="O152" s="247" t="s">
        <v>27</v>
      </c>
      <c r="P152" s="247" t="s">
        <v>27</v>
      </c>
    </row>
    <row r="153" spans="1:16">
      <c r="A153" s="247">
        <v>63</v>
      </c>
      <c r="B153" s="467" t="s">
        <v>1022</v>
      </c>
      <c r="C153" s="468" t="s">
        <v>879</v>
      </c>
      <c r="D153" s="247" t="s">
        <v>879</v>
      </c>
      <c r="E153" s="261">
        <v>38</v>
      </c>
      <c r="F153" s="259">
        <v>22</v>
      </c>
      <c r="G153" s="558"/>
      <c r="H153" s="459"/>
      <c r="I153" s="459"/>
      <c r="J153" s="459"/>
      <c r="K153" s="558"/>
      <c r="L153" s="459"/>
      <c r="M153" s="459"/>
      <c r="N153" s="459"/>
      <c r="O153" s="247" t="s">
        <v>27</v>
      </c>
      <c r="P153" s="247" t="s">
        <v>27</v>
      </c>
    </row>
    <row r="154" spans="1:16">
      <c r="A154" s="247">
        <v>64</v>
      </c>
      <c r="B154" s="467" t="s">
        <v>903</v>
      </c>
      <c r="C154" s="468" t="s">
        <v>891</v>
      </c>
      <c r="D154" s="247" t="s">
        <v>891</v>
      </c>
      <c r="E154" s="263">
        <v>512</v>
      </c>
      <c r="F154" s="259">
        <v>28</v>
      </c>
      <c r="G154" s="459">
        <v>400</v>
      </c>
      <c r="H154" s="459">
        <v>400</v>
      </c>
      <c r="I154" s="459"/>
      <c r="J154" s="459"/>
      <c r="K154" s="459"/>
      <c r="L154" s="459"/>
      <c r="M154" s="459"/>
      <c r="N154" s="459"/>
      <c r="O154" s="247" t="s">
        <v>27</v>
      </c>
      <c r="P154" s="247" t="s">
        <v>27</v>
      </c>
    </row>
    <row r="155" spans="1:16">
      <c r="A155" s="247">
        <v>65</v>
      </c>
      <c r="B155" s="467" t="s">
        <v>867</v>
      </c>
      <c r="C155" s="468" t="s">
        <v>904</v>
      </c>
      <c r="D155" s="247" t="s">
        <v>868</v>
      </c>
      <c r="E155" s="261">
        <v>241</v>
      </c>
      <c r="F155" s="259">
        <v>46</v>
      </c>
      <c r="G155" s="459">
        <v>400</v>
      </c>
      <c r="H155" s="459"/>
      <c r="I155" s="459"/>
      <c r="J155" s="459"/>
      <c r="K155" s="459">
        <v>400</v>
      </c>
      <c r="L155" s="459"/>
      <c r="M155" s="459"/>
      <c r="N155" s="459"/>
      <c r="O155" s="247" t="s">
        <v>27</v>
      </c>
      <c r="P155" s="247" t="s">
        <v>27</v>
      </c>
    </row>
    <row r="156" spans="1:16">
      <c r="A156" s="247">
        <v>66</v>
      </c>
      <c r="B156" s="467" t="s">
        <v>905</v>
      </c>
      <c r="C156" s="468" t="s">
        <v>900</v>
      </c>
      <c r="D156" s="247" t="s">
        <v>900</v>
      </c>
      <c r="E156" s="261">
        <v>172</v>
      </c>
      <c r="F156" s="259">
        <v>9</v>
      </c>
      <c r="G156" s="459">
        <v>95.5</v>
      </c>
      <c r="H156" s="459">
        <v>95.5</v>
      </c>
      <c r="I156" s="459"/>
      <c r="J156" s="459"/>
      <c r="K156" s="459"/>
      <c r="L156" s="459"/>
      <c r="M156" s="459"/>
      <c r="N156" s="459"/>
      <c r="O156" s="247" t="s">
        <v>27</v>
      </c>
      <c r="P156" s="247" t="s">
        <v>27</v>
      </c>
    </row>
    <row r="157" spans="1:16">
      <c r="A157" s="247">
        <v>67</v>
      </c>
      <c r="B157" s="467" t="s">
        <v>907</v>
      </c>
      <c r="C157" s="468" t="s">
        <v>900</v>
      </c>
      <c r="D157" s="247" t="s">
        <v>900</v>
      </c>
      <c r="E157" s="261">
        <v>141</v>
      </c>
      <c r="F157" s="259">
        <v>5</v>
      </c>
      <c r="G157" s="459">
        <v>150</v>
      </c>
      <c r="H157" s="459">
        <v>150</v>
      </c>
      <c r="I157" s="459"/>
      <c r="J157" s="459"/>
      <c r="K157" s="459"/>
      <c r="L157" s="459"/>
      <c r="M157" s="459"/>
      <c r="N157" s="459"/>
      <c r="O157" s="247" t="s">
        <v>27</v>
      </c>
      <c r="P157" s="247" t="s">
        <v>27</v>
      </c>
    </row>
    <row r="158" spans="1:16">
      <c r="A158" s="247">
        <v>68</v>
      </c>
      <c r="B158" s="467" t="s">
        <v>908</v>
      </c>
      <c r="C158" s="468" t="s">
        <v>900</v>
      </c>
      <c r="D158" s="247" t="s">
        <v>900</v>
      </c>
      <c r="E158" s="261">
        <v>79</v>
      </c>
      <c r="F158" s="259">
        <v>9</v>
      </c>
      <c r="G158" s="459">
        <v>290</v>
      </c>
      <c r="H158" s="459">
        <v>290</v>
      </c>
      <c r="I158" s="459"/>
      <c r="J158" s="459"/>
      <c r="K158" s="459"/>
      <c r="L158" s="459"/>
      <c r="M158" s="459"/>
      <c r="N158" s="459"/>
      <c r="O158" s="247" t="s">
        <v>27</v>
      </c>
      <c r="P158" s="247" t="s">
        <v>27</v>
      </c>
    </row>
    <row r="159" spans="1:16">
      <c r="A159" s="247">
        <v>69</v>
      </c>
      <c r="B159" s="467" t="s">
        <v>909</v>
      </c>
      <c r="C159" s="468" t="s">
        <v>900</v>
      </c>
      <c r="D159" s="247" t="s">
        <v>900</v>
      </c>
      <c r="E159" s="261">
        <v>80</v>
      </c>
      <c r="F159" s="259">
        <v>9</v>
      </c>
      <c r="G159" s="459">
        <v>51.2</v>
      </c>
      <c r="H159" s="459">
        <v>51.2</v>
      </c>
      <c r="I159" s="459"/>
      <c r="J159" s="459"/>
      <c r="K159" s="459"/>
      <c r="L159" s="459"/>
      <c r="M159" s="459"/>
      <c r="N159" s="459"/>
      <c r="O159" s="247" t="s">
        <v>27</v>
      </c>
      <c r="P159" s="247" t="s">
        <v>27</v>
      </c>
    </row>
    <row r="160" spans="1:16">
      <c r="A160" s="247">
        <v>70</v>
      </c>
      <c r="B160" s="467" t="s">
        <v>910</v>
      </c>
      <c r="C160" s="468" t="s">
        <v>878</v>
      </c>
      <c r="D160" s="247" t="s">
        <v>878</v>
      </c>
      <c r="E160" s="261">
        <v>337</v>
      </c>
      <c r="F160" s="259">
        <v>25</v>
      </c>
      <c r="G160" s="459">
        <v>146.80000000000001</v>
      </c>
      <c r="H160" s="459">
        <v>146.80000000000001</v>
      </c>
      <c r="I160" s="459"/>
      <c r="J160" s="459"/>
      <c r="K160" s="459"/>
      <c r="L160" s="459"/>
      <c r="M160" s="459"/>
      <c r="N160" s="459"/>
      <c r="O160" s="247" t="s">
        <v>27</v>
      </c>
      <c r="P160" s="247" t="s">
        <v>27</v>
      </c>
    </row>
    <row r="161" spans="1:17">
      <c r="A161" s="247">
        <v>71</v>
      </c>
      <c r="B161" s="467" t="s">
        <v>911</v>
      </c>
      <c r="C161" s="468" t="s">
        <v>871</v>
      </c>
      <c r="D161" s="247" t="s">
        <v>871</v>
      </c>
      <c r="E161" s="261">
        <v>169</v>
      </c>
      <c r="F161" s="259">
        <v>23</v>
      </c>
      <c r="G161" s="459">
        <v>400</v>
      </c>
      <c r="H161" s="459">
        <v>400</v>
      </c>
      <c r="I161" s="459"/>
      <c r="J161" s="459"/>
      <c r="K161" s="459"/>
      <c r="L161" s="459"/>
      <c r="M161" s="459"/>
      <c r="N161" s="459"/>
      <c r="O161" s="247" t="s">
        <v>27</v>
      </c>
      <c r="P161" s="247" t="s">
        <v>27</v>
      </c>
    </row>
    <row r="162" spans="1:17">
      <c r="A162" s="247">
        <v>72</v>
      </c>
      <c r="B162" s="248" t="s">
        <v>1433</v>
      </c>
      <c r="C162" s="474" t="s">
        <v>868</v>
      </c>
      <c r="D162" s="469" t="s">
        <v>868</v>
      </c>
      <c r="E162" s="476">
        <v>118</v>
      </c>
      <c r="F162" s="476">
        <v>46</v>
      </c>
      <c r="G162" s="251">
        <f t="shared" ref="G162:G193" si="2">SUM(H162:N162)</f>
        <v>120</v>
      </c>
      <c r="H162" s="264">
        <v>120</v>
      </c>
      <c r="I162" s="265"/>
      <c r="J162" s="265"/>
      <c r="K162" s="265"/>
      <c r="L162" s="265"/>
      <c r="M162" s="472"/>
      <c r="N162" s="266"/>
      <c r="O162" s="476" t="s">
        <v>27</v>
      </c>
      <c r="P162" s="476" t="s">
        <v>27</v>
      </c>
      <c r="Q162" s="243" t="s">
        <v>1620</v>
      </c>
    </row>
    <row r="163" spans="1:17">
      <c r="A163" s="247">
        <v>73</v>
      </c>
      <c r="B163" s="248" t="s">
        <v>870</v>
      </c>
      <c r="C163" s="474" t="s">
        <v>871</v>
      </c>
      <c r="D163" s="469" t="s">
        <v>868</v>
      </c>
      <c r="E163" s="476">
        <v>132</v>
      </c>
      <c r="F163" s="476">
        <v>33</v>
      </c>
      <c r="G163" s="251">
        <f t="shared" si="2"/>
        <v>200</v>
      </c>
      <c r="H163" s="264">
        <v>200</v>
      </c>
      <c r="I163" s="265"/>
      <c r="J163" s="265"/>
      <c r="K163" s="265"/>
      <c r="L163" s="265"/>
      <c r="M163" s="472"/>
      <c r="N163" s="266"/>
      <c r="O163" s="476" t="s">
        <v>27</v>
      </c>
      <c r="P163" s="476" t="s">
        <v>27</v>
      </c>
      <c r="Q163" s="243" t="s">
        <v>1620</v>
      </c>
    </row>
    <row r="164" spans="1:17" ht="54">
      <c r="A164" s="247">
        <v>74</v>
      </c>
      <c r="B164" s="485" t="s">
        <v>1434</v>
      </c>
      <c r="C164" s="474" t="s">
        <v>871</v>
      </c>
      <c r="D164" s="469" t="s">
        <v>871</v>
      </c>
      <c r="E164" s="476" t="s">
        <v>1435</v>
      </c>
      <c r="F164" s="476" t="s">
        <v>1436</v>
      </c>
      <c r="G164" s="251">
        <f t="shared" si="2"/>
        <v>400</v>
      </c>
      <c r="H164" s="264">
        <v>400</v>
      </c>
      <c r="I164" s="265"/>
      <c r="J164" s="265"/>
      <c r="K164" s="265"/>
      <c r="L164" s="265"/>
      <c r="M164" s="267"/>
      <c r="N164" s="266"/>
      <c r="O164" s="476" t="s">
        <v>27</v>
      </c>
      <c r="P164" s="476" t="s">
        <v>27</v>
      </c>
      <c r="Q164" s="243" t="s">
        <v>1620</v>
      </c>
    </row>
    <row r="165" spans="1:17">
      <c r="A165" s="247">
        <v>75</v>
      </c>
      <c r="B165" s="248" t="s">
        <v>1437</v>
      </c>
      <c r="C165" s="474" t="s">
        <v>871</v>
      </c>
      <c r="D165" s="469" t="s">
        <v>871</v>
      </c>
      <c r="E165" s="476">
        <v>173</v>
      </c>
      <c r="F165" s="476">
        <v>24</v>
      </c>
      <c r="G165" s="251">
        <f t="shared" si="2"/>
        <v>400</v>
      </c>
      <c r="H165" s="264">
        <v>400</v>
      </c>
      <c r="I165" s="265"/>
      <c r="J165" s="265"/>
      <c r="K165" s="265"/>
      <c r="L165" s="265"/>
      <c r="M165" s="267"/>
      <c r="N165" s="266"/>
      <c r="O165" s="476" t="s">
        <v>27</v>
      </c>
      <c r="P165" s="476" t="s">
        <v>27</v>
      </c>
      <c r="Q165" s="243" t="s">
        <v>1620</v>
      </c>
    </row>
    <row r="166" spans="1:17">
      <c r="A166" s="247">
        <v>76</v>
      </c>
      <c r="B166" s="248" t="s">
        <v>1438</v>
      </c>
      <c r="C166" s="474" t="s">
        <v>871</v>
      </c>
      <c r="D166" s="469" t="s">
        <v>871</v>
      </c>
      <c r="E166" s="476">
        <v>145</v>
      </c>
      <c r="F166" s="476">
        <v>24</v>
      </c>
      <c r="G166" s="251">
        <f t="shared" si="2"/>
        <v>40</v>
      </c>
      <c r="H166" s="264">
        <v>40</v>
      </c>
      <c r="I166" s="265"/>
      <c r="J166" s="265"/>
      <c r="K166" s="265"/>
      <c r="L166" s="265"/>
      <c r="M166" s="267"/>
      <c r="N166" s="266"/>
      <c r="O166" s="476" t="s">
        <v>27</v>
      </c>
      <c r="P166" s="476" t="s">
        <v>27</v>
      </c>
      <c r="Q166" s="243" t="s">
        <v>1620</v>
      </c>
    </row>
    <row r="167" spans="1:17">
      <c r="A167" s="247">
        <v>77</v>
      </c>
      <c r="B167" s="248" t="s">
        <v>1439</v>
      </c>
      <c r="C167" s="474" t="s">
        <v>871</v>
      </c>
      <c r="D167" s="469" t="s">
        <v>871</v>
      </c>
      <c r="E167" s="476" t="s">
        <v>1440</v>
      </c>
      <c r="F167" s="476">
        <v>32</v>
      </c>
      <c r="G167" s="251">
        <f t="shared" si="2"/>
        <v>257.10000000000002</v>
      </c>
      <c r="H167" s="264">
        <v>257.10000000000002</v>
      </c>
      <c r="I167" s="265"/>
      <c r="J167" s="265"/>
      <c r="K167" s="265"/>
      <c r="L167" s="265"/>
      <c r="M167" s="267"/>
      <c r="N167" s="266"/>
      <c r="O167" s="476" t="s">
        <v>27</v>
      </c>
      <c r="P167" s="476" t="s">
        <v>27</v>
      </c>
      <c r="Q167" s="243" t="s">
        <v>1620</v>
      </c>
    </row>
    <row r="168" spans="1:17">
      <c r="A168" s="247">
        <v>78</v>
      </c>
      <c r="B168" s="248" t="s">
        <v>1439</v>
      </c>
      <c r="C168" s="474" t="s">
        <v>871</v>
      </c>
      <c r="D168" s="469" t="s">
        <v>871</v>
      </c>
      <c r="E168" s="476" t="s">
        <v>1441</v>
      </c>
      <c r="F168" s="476">
        <v>32</v>
      </c>
      <c r="G168" s="251">
        <f t="shared" si="2"/>
        <v>240</v>
      </c>
      <c r="H168" s="264">
        <v>240</v>
      </c>
      <c r="I168" s="265"/>
      <c r="J168" s="265"/>
      <c r="K168" s="265"/>
      <c r="L168" s="265"/>
      <c r="M168" s="267"/>
      <c r="N168" s="266"/>
      <c r="O168" s="476" t="s">
        <v>27</v>
      </c>
      <c r="P168" s="476" t="s">
        <v>27</v>
      </c>
      <c r="Q168" s="243" t="s">
        <v>1620</v>
      </c>
    </row>
    <row r="169" spans="1:17">
      <c r="A169" s="247">
        <v>79</v>
      </c>
      <c r="B169" s="248" t="s">
        <v>1442</v>
      </c>
      <c r="C169" s="474" t="s">
        <v>880</v>
      </c>
      <c r="D169" s="469" t="s">
        <v>880</v>
      </c>
      <c r="E169" s="476">
        <v>23</v>
      </c>
      <c r="F169" s="476">
        <v>22</v>
      </c>
      <c r="G169" s="251">
        <f t="shared" si="2"/>
        <v>400</v>
      </c>
      <c r="H169" s="264">
        <v>400</v>
      </c>
      <c r="I169" s="264"/>
      <c r="J169" s="264"/>
      <c r="K169" s="265"/>
      <c r="L169" s="265"/>
      <c r="M169" s="473"/>
      <c r="N169" s="266"/>
      <c r="O169" s="476" t="s">
        <v>27</v>
      </c>
      <c r="P169" s="476" t="s">
        <v>27</v>
      </c>
      <c r="Q169" s="243" t="s">
        <v>1620</v>
      </c>
    </row>
    <row r="170" spans="1:17">
      <c r="A170" s="247">
        <v>80</v>
      </c>
      <c r="B170" s="248" t="s">
        <v>1442</v>
      </c>
      <c r="C170" s="474" t="s">
        <v>880</v>
      </c>
      <c r="D170" s="469" t="s">
        <v>880</v>
      </c>
      <c r="E170" s="476">
        <v>16</v>
      </c>
      <c r="F170" s="476">
        <v>22</v>
      </c>
      <c r="G170" s="251">
        <f t="shared" si="2"/>
        <v>195.2</v>
      </c>
      <c r="H170" s="264">
        <v>0</v>
      </c>
      <c r="I170" s="264"/>
      <c r="J170" s="264"/>
      <c r="K170" s="265"/>
      <c r="L170" s="265"/>
      <c r="M170" s="473">
        <v>195.2</v>
      </c>
      <c r="N170" s="266"/>
      <c r="O170" s="476" t="s">
        <v>27</v>
      </c>
      <c r="P170" s="476" t="s">
        <v>27</v>
      </c>
      <c r="Q170" s="243" t="s">
        <v>1620</v>
      </c>
    </row>
    <row r="171" spans="1:17">
      <c r="A171" s="247">
        <v>81</v>
      </c>
      <c r="B171" s="248" t="s">
        <v>1442</v>
      </c>
      <c r="C171" s="474" t="s">
        <v>880</v>
      </c>
      <c r="D171" s="469" t="s">
        <v>880</v>
      </c>
      <c r="E171" s="476">
        <v>22</v>
      </c>
      <c r="F171" s="476">
        <v>22</v>
      </c>
      <c r="G171" s="251">
        <f t="shared" si="2"/>
        <v>120</v>
      </c>
      <c r="H171" s="264">
        <v>0</v>
      </c>
      <c r="I171" s="264"/>
      <c r="J171" s="264"/>
      <c r="K171" s="265"/>
      <c r="L171" s="265"/>
      <c r="M171" s="473">
        <v>120</v>
      </c>
      <c r="N171" s="266"/>
      <c r="O171" s="476" t="s">
        <v>27</v>
      </c>
      <c r="P171" s="476" t="s">
        <v>27</v>
      </c>
      <c r="Q171" s="243" t="s">
        <v>1620</v>
      </c>
    </row>
    <row r="172" spans="1:17">
      <c r="A172" s="247">
        <v>82</v>
      </c>
      <c r="B172" s="248" t="s">
        <v>1443</v>
      </c>
      <c r="C172" s="474" t="s">
        <v>878</v>
      </c>
      <c r="D172" s="469" t="s">
        <v>878</v>
      </c>
      <c r="E172" s="476">
        <v>173</v>
      </c>
      <c r="F172" s="476">
        <v>25</v>
      </c>
      <c r="G172" s="251">
        <f t="shared" si="2"/>
        <v>360</v>
      </c>
      <c r="H172" s="264">
        <v>360</v>
      </c>
      <c r="I172" s="264"/>
      <c r="J172" s="264"/>
      <c r="K172" s="265"/>
      <c r="L172" s="265"/>
      <c r="M172" s="473"/>
      <c r="N172" s="266"/>
      <c r="O172" s="476" t="s">
        <v>27</v>
      </c>
      <c r="P172" s="476" t="s">
        <v>27</v>
      </c>
      <c r="Q172" s="243" t="s">
        <v>1620</v>
      </c>
    </row>
    <row r="173" spans="1:17">
      <c r="A173" s="247">
        <v>83</v>
      </c>
      <c r="B173" s="248" t="s">
        <v>889</v>
      </c>
      <c r="C173" s="474" t="s">
        <v>1403</v>
      </c>
      <c r="D173" s="469" t="s">
        <v>1403</v>
      </c>
      <c r="E173" s="476">
        <v>26</v>
      </c>
      <c r="F173" s="476">
        <v>42</v>
      </c>
      <c r="G173" s="251">
        <f t="shared" si="2"/>
        <v>120</v>
      </c>
      <c r="H173" s="264">
        <v>120</v>
      </c>
      <c r="I173" s="265"/>
      <c r="J173" s="265"/>
      <c r="K173" s="265"/>
      <c r="L173" s="265"/>
      <c r="M173" s="471"/>
      <c r="N173" s="266"/>
      <c r="O173" s="476" t="s">
        <v>27</v>
      </c>
      <c r="P173" s="476" t="s">
        <v>27</v>
      </c>
      <c r="Q173" s="243" t="s">
        <v>1620</v>
      </c>
    </row>
    <row r="174" spans="1:17">
      <c r="A174" s="247">
        <v>84</v>
      </c>
      <c r="B174" s="248" t="s">
        <v>1444</v>
      </c>
      <c r="C174" s="474" t="s">
        <v>880</v>
      </c>
      <c r="D174" s="469" t="s">
        <v>880</v>
      </c>
      <c r="E174" s="476">
        <v>2</v>
      </c>
      <c r="F174" s="476">
        <v>22</v>
      </c>
      <c r="G174" s="251">
        <f t="shared" si="2"/>
        <v>300</v>
      </c>
      <c r="H174" s="264">
        <v>300</v>
      </c>
      <c r="I174" s="264"/>
      <c r="J174" s="264"/>
      <c r="K174" s="264"/>
      <c r="L174" s="264"/>
      <c r="M174" s="472"/>
      <c r="N174" s="266"/>
      <c r="O174" s="476" t="s">
        <v>27</v>
      </c>
      <c r="P174" s="476" t="s">
        <v>27</v>
      </c>
      <c r="Q174" s="243" t="s">
        <v>1620</v>
      </c>
    </row>
    <row r="175" spans="1:17">
      <c r="A175" s="247">
        <v>85</v>
      </c>
      <c r="B175" s="474" t="s">
        <v>1445</v>
      </c>
      <c r="C175" s="475" t="s">
        <v>902</v>
      </c>
      <c r="D175" s="476" t="s">
        <v>880</v>
      </c>
      <c r="E175" s="476">
        <v>149</v>
      </c>
      <c r="F175" s="469">
        <v>23</v>
      </c>
      <c r="G175" s="251">
        <f t="shared" si="2"/>
        <v>400</v>
      </c>
      <c r="H175" s="264">
        <v>400</v>
      </c>
      <c r="I175" s="268"/>
      <c r="J175" s="268"/>
      <c r="K175" s="268"/>
      <c r="L175" s="268"/>
      <c r="M175" s="473"/>
      <c r="N175" s="266"/>
      <c r="O175" s="476" t="s">
        <v>27</v>
      </c>
      <c r="P175" s="476" t="s">
        <v>27</v>
      </c>
      <c r="Q175" s="243" t="s">
        <v>1620</v>
      </c>
    </row>
    <row r="176" spans="1:17">
      <c r="A176" s="247">
        <v>86</v>
      </c>
      <c r="B176" s="248" t="s">
        <v>1444</v>
      </c>
      <c r="C176" s="474" t="s">
        <v>879</v>
      </c>
      <c r="D176" s="469" t="s">
        <v>879</v>
      </c>
      <c r="E176" s="469">
        <v>19</v>
      </c>
      <c r="F176" s="469">
        <v>22</v>
      </c>
      <c r="G176" s="251">
        <f t="shared" si="2"/>
        <v>162.19999999999999</v>
      </c>
      <c r="H176" s="264">
        <v>0</v>
      </c>
      <c r="I176" s="268"/>
      <c r="J176" s="268"/>
      <c r="K176" s="268"/>
      <c r="L176" s="268"/>
      <c r="M176" s="473">
        <v>162.19999999999999</v>
      </c>
      <c r="N176" s="266"/>
      <c r="O176" s="476" t="s">
        <v>27</v>
      </c>
      <c r="P176" s="476" t="s">
        <v>27</v>
      </c>
      <c r="Q176" s="243" t="s">
        <v>1620</v>
      </c>
    </row>
    <row r="177" spans="1:17">
      <c r="A177" s="247">
        <v>87</v>
      </c>
      <c r="B177" s="475" t="s">
        <v>1444</v>
      </c>
      <c r="C177" s="474" t="s">
        <v>879</v>
      </c>
      <c r="D177" s="469" t="s">
        <v>879</v>
      </c>
      <c r="E177" s="476">
        <v>21</v>
      </c>
      <c r="F177" s="469">
        <v>22</v>
      </c>
      <c r="G177" s="251">
        <f t="shared" si="2"/>
        <v>127.3</v>
      </c>
      <c r="H177" s="264">
        <v>0</v>
      </c>
      <c r="I177" s="268"/>
      <c r="J177" s="268"/>
      <c r="K177" s="268"/>
      <c r="L177" s="268"/>
      <c r="M177" s="473">
        <v>127.3</v>
      </c>
      <c r="N177" s="266"/>
      <c r="O177" s="476" t="s">
        <v>27</v>
      </c>
      <c r="P177" s="476" t="s">
        <v>27</v>
      </c>
      <c r="Q177" s="243" t="s">
        <v>1620</v>
      </c>
    </row>
    <row r="178" spans="1:17">
      <c r="A178" s="247">
        <v>88</v>
      </c>
      <c r="B178" s="475" t="s">
        <v>1444</v>
      </c>
      <c r="C178" s="474" t="s">
        <v>879</v>
      </c>
      <c r="D178" s="469" t="s">
        <v>879</v>
      </c>
      <c r="E178" s="476">
        <v>33</v>
      </c>
      <c r="F178" s="469">
        <v>22</v>
      </c>
      <c r="G178" s="251">
        <f t="shared" si="2"/>
        <v>136.9</v>
      </c>
      <c r="H178" s="264">
        <v>0</v>
      </c>
      <c r="I178" s="268"/>
      <c r="J178" s="268"/>
      <c r="K178" s="268"/>
      <c r="L178" s="268"/>
      <c r="M178" s="473">
        <v>136.9</v>
      </c>
      <c r="N178" s="266"/>
      <c r="O178" s="476" t="s">
        <v>27</v>
      </c>
      <c r="P178" s="476" t="s">
        <v>27</v>
      </c>
      <c r="Q178" s="243" t="s">
        <v>1620</v>
      </c>
    </row>
    <row r="179" spans="1:17">
      <c r="A179" s="247">
        <v>89</v>
      </c>
      <c r="B179" s="474" t="s">
        <v>1444</v>
      </c>
      <c r="C179" s="474" t="s">
        <v>879</v>
      </c>
      <c r="D179" s="469" t="s">
        <v>879</v>
      </c>
      <c r="E179" s="476">
        <v>34</v>
      </c>
      <c r="F179" s="469">
        <v>22</v>
      </c>
      <c r="G179" s="251">
        <f t="shared" si="2"/>
        <v>166.8</v>
      </c>
      <c r="H179" s="264">
        <v>0</v>
      </c>
      <c r="I179" s="268"/>
      <c r="J179" s="268"/>
      <c r="K179" s="268"/>
      <c r="L179" s="268"/>
      <c r="M179" s="473">
        <v>166.8</v>
      </c>
      <c r="N179" s="266"/>
      <c r="O179" s="476" t="s">
        <v>27</v>
      </c>
      <c r="P179" s="476" t="s">
        <v>27</v>
      </c>
      <c r="Q179" s="243" t="s">
        <v>1620</v>
      </c>
    </row>
    <row r="180" spans="1:17">
      <c r="A180" s="247">
        <v>90</v>
      </c>
      <c r="B180" s="474" t="s">
        <v>1444</v>
      </c>
      <c r="C180" s="474" t="s">
        <v>879</v>
      </c>
      <c r="D180" s="469" t="s">
        <v>879</v>
      </c>
      <c r="E180" s="476">
        <v>36</v>
      </c>
      <c r="F180" s="469">
        <v>22</v>
      </c>
      <c r="G180" s="251">
        <f t="shared" si="2"/>
        <v>58.6</v>
      </c>
      <c r="H180" s="264">
        <v>0</v>
      </c>
      <c r="I180" s="268"/>
      <c r="J180" s="268"/>
      <c r="K180" s="268"/>
      <c r="L180" s="268"/>
      <c r="M180" s="473">
        <v>58.6</v>
      </c>
      <c r="N180" s="266"/>
      <c r="O180" s="476" t="s">
        <v>27</v>
      </c>
      <c r="P180" s="476" t="s">
        <v>27</v>
      </c>
      <c r="Q180" s="243" t="s">
        <v>1620</v>
      </c>
    </row>
    <row r="181" spans="1:17">
      <c r="A181" s="247">
        <v>91</v>
      </c>
      <c r="B181" s="474" t="s">
        <v>1444</v>
      </c>
      <c r="C181" s="474" t="s">
        <v>879</v>
      </c>
      <c r="D181" s="469" t="s">
        <v>879</v>
      </c>
      <c r="E181" s="476">
        <v>37</v>
      </c>
      <c r="F181" s="469">
        <v>22</v>
      </c>
      <c r="G181" s="251">
        <f t="shared" si="2"/>
        <v>119</v>
      </c>
      <c r="H181" s="264">
        <v>0</v>
      </c>
      <c r="I181" s="268"/>
      <c r="J181" s="268"/>
      <c r="K181" s="268"/>
      <c r="L181" s="268"/>
      <c r="M181" s="473">
        <v>119</v>
      </c>
      <c r="N181" s="266"/>
      <c r="O181" s="476" t="s">
        <v>27</v>
      </c>
      <c r="P181" s="476" t="s">
        <v>27</v>
      </c>
      <c r="Q181" s="243" t="s">
        <v>1620</v>
      </c>
    </row>
    <row r="182" spans="1:17">
      <c r="A182" s="247">
        <v>92</v>
      </c>
      <c r="B182" s="248" t="s">
        <v>1444</v>
      </c>
      <c r="C182" s="474" t="s">
        <v>879</v>
      </c>
      <c r="D182" s="469" t="s">
        <v>879</v>
      </c>
      <c r="E182" s="476">
        <v>38</v>
      </c>
      <c r="F182" s="469">
        <v>22</v>
      </c>
      <c r="G182" s="251">
        <f t="shared" si="2"/>
        <v>60.5</v>
      </c>
      <c r="H182" s="264">
        <v>0</v>
      </c>
      <c r="I182" s="268"/>
      <c r="J182" s="268"/>
      <c r="K182" s="268"/>
      <c r="L182" s="268"/>
      <c r="M182" s="473">
        <v>60.5</v>
      </c>
      <c r="N182" s="266"/>
      <c r="O182" s="476" t="s">
        <v>27</v>
      </c>
      <c r="P182" s="476" t="s">
        <v>27</v>
      </c>
      <c r="Q182" s="243" t="s">
        <v>1620</v>
      </c>
    </row>
    <row r="183" spans="1:17">
      <c r="A183" s="247">
        <v>93</v>
      </c>
      <c r="B183" s="248" t="s">
        <v>1446</v>
      </c>
      <c r="C183" s="474" t="s">
        <v>1447</v>
      </c>
      <c r="D183" s="469" t="s">
        <v>871</v>
      </c>
      <c r="E183" s="476">
        <v>516</v>
      </c>
      <c r="F183" s="476">
        <v>32</v>
      </c>
      <c r="G183" s="251">
        <f t="shared" si="2"/>
        <v>400</v>
      </c>
      <c r="H183" s="264">
        <v>400</v>
      </c>
      <c r="I183" s="265"/>
      <c r="J183" s="265"/>
      <c r="K183" s="265"/>
      <c r="L183" s="265"/>
      <c r="M183" s="473"/>
      <c r="N183" s="266"/>
      <c r="O183" s="476" t="s">
        <v>27</v>
      </c>
      <c r="P183" s="476" t="s">
        <v>27</v>
      </c>
      <c r="Q183" s="243" t="s">
        <v>1620</v>
      </c>
    </row>
    <row r="184" spans="1:17">
      <c r="A184" s="247">
        <v>94</v>
      </c>
      <c r="B184" s="248" t="s">
        <v>1442</v>
      </c>
      <c r="C184" s="474" t="s">
        <v>880</v>
      </c>
      <c r="D184" s="469" t="s">
        <v>880</v>
      </c>
      <c r="E184" s="476">
        <v>14</v>
      </c>
      <c r="F184" s="476">
        <v>22</v>
      </c>
      <c r="G184" s="251">
        <f t="shared" si="2"/>
        <v>147.5</v>
      </c>
      <c r="H184" s="264">
        <v>0</v>
      </c>
      <c r="I184" s="265"/>
      <c r="J184" s="265"/>
      <c r="K184" s="265"/>
      <c r="L184" s="265"/>
      <c r="M184" s="473">
        <v>147.5</v>
      </c>
      <c r="N184" s="266"/>
      <c r="O184" s="476" t="s">
        <v>27</v>
      </c>
      <c r="P184" s="476" t="s">
        <v>27</v>
      </c>
      <c r="Q184" s="243" t="s">
        <v>1620</v>
      </c>
    </row>
    <row r="185" spans="1:17">
      <c r="A185" s="247">
        <v>95</v>
      </c>
      <c r="B185" s="248" t="s">
        <v>1442</v>
      </c>
      <c r="C185" s="474" t="s">
        <v>880</v>
      </c>
      <c r="D185" s="469" t="s">
        <v>880</v>
      </c>
      <c r="E185" s="476">
        <v>13</v>
      </c>
      <c r="F185" s="476">
        <v>22</v>
      </c>
      <c r="G185" s="251">
        <f t="shared" si="2"/>
        <v>103.1</v>
      </c>
      <c r="H185" s="264">
        <v>0</v>
      </c>
      <c r="I185" s="265"/>
      <c r="J185" s="265"/>
      <c r="K185" s="265"/>
      <c r="L185" s="265"/>
      <c r="M185" s="473">
        <v>103.1</v>
      </c>
      <c r="N185" s="266"/>
      <c r="O185" s="476" t="s">
        <v>27</v>
      </c>
      <c r="P185" s="476" t="s">
        <v>27</v>
      </c>
      <c r="Q185" s="243" t="s">
        <v>1620</v>
      </c>
    </row>
    <row r="186" spans="1:17">
      <c r="A186" s="247">
        <v>96</v>
      </c>
      <c r="B186" s="248" t="s">
        <v>1442</v>
      </c>
      <c r="C186" s="474" t="s">
        <v>880</v>
      </c>
      <c r="D186" s="469" t="s">
        <v>880</v>
      </c>
      <c r="E186" s="476">
        <v>15</v>
      </c>
      <c r="F186" s="476">
        <v>22</v>
      </c>
      <c r="G186" s="251">
        <f t="shared" si="2"/>
        <v>125.7</v>
      </c>
      <c r="H186" s="264">
        <v>0</v>
      </c>
      <c r="I186" s="265"/>
      <c r="J186" s="265"/>
      <c r="K186" s="265"/>
      <c r="L186" s="265"/>
      <c r="M186" s="473">
        <v>125.7</v>
      </c>
      <c r="N186" s="266"/>
      <c r="O186" s="476" t="s">
        <v>27</v>
      </c>
      <c r="P186" s="476" t="s">
        <v>27</v>
      </c>
      <c r="Q186" s="243" t="s">
        <v>1620</v>
      </c>
    </row>
    <row r="187" spans="1:17">
      <c r="A187" s="247">
        <v>97</v>
      </c>
      <c r="B187" s="248" t="s">
        <v>1448</v>
      </c>
      <c r="C187" s="474" t="s">
        <v>904</v>
      </c>
      <c r="D187" s="469" t="s">
        <v>868</v>
      </c>
      <c r="E187" s="469">
        <v>241</v>
      </c>
      <c r="F187" s="469">
        <v>46</v>
      </c>
      <c r="G187" s="251">
        <f t="shared" si="2"/>
        <v>400</v>
      </c>
      <c r="H187" s="264">
        <v>0</v>
      </c>
      <c r="I187" s="265"/>
      <c r="J187" s="265"/>
      <c r="K187" s="265"/>
      <c r="L187" s="265"/>
      <c r="M187" s="473">
        <v>400</v>
      </c>
      <c r="N187" s="266"/>
      <c r="O187" s="476" t="s">
        <v>27</v>
      </c>
      <c r="P187" s="476" t="s">
        <v>27</v>
      </c>
      <c r="Q187" s="243" t="s">
        <v>1620</v>
      </c>
    </row>
    <row r="188" spans="1:17">
      <c r="A188" s="247">
        <v>98</v>
      </c>
      <c r="B188" s="248" t="s">
        <v>1449</v>
      </c>
      <c r="C188" s="474" t="s">
        <v>868</v>
      </c>
      <c r="D188" s="469" t="s">
        <v>868</v>
      </c>
      <c r="E188" s="469">
        <v>48</v>
      </c>
      <c r="F188" s="469">
        <v>46</v>
      </c>
      <c r="G188" s="251">
        <f t="shared" si="2"/>
        <v>150</v>
      </c>
      <c r="H188" s="264">
        <v>150</v>
      </c>
      <c r="I188" s="265"/>
      <c r="J188" s="265"/>
      <c r="K188" s="265"/>
      <c r="L188" s="265"/>
      <c r="M188" s="473"/>
      <c r="N188" s="266"/>
      <c r="O188" s="476" t="s">
        <v>27</v>
      </c>
      <c r="P188" s="476" t="s">
        <v>27</v>
      </c>
      <c r="Q188" s="243" t="s">
        <v>1620</v>
      </c>
    </row>
    <row r="189" spans="1:17">
      <c r="A189" s="247">
        <v>99</v>
      </c>
      <c r="B189" s="248" t="s">
        <v>1450</v>
      </c>
      <c r="C189" s="474" t="s">
        <v>1451</v>
      </c>
      <c r="D189" s="469" t="s">
        <v>1451</v>
      </c>
      <c r="E189" s="469">
        <v>252</v>
      </c>
      <c r="F189" s="469">
        <v>46</v>
      </c>
      <c r="G189" s="251">
        <f t="shared" si="2"/>
        <v>240</v>
      </c>
      <c r="H189" s="264">
        <v>240</v>
      </c>
      <c r="I189" s="265"/>
      <c r="J189" s="265"/>
      <c r="K189" s="265"/>
      <c r="L189" s="265"/>
      <c r="M189" s="473"/>
      <c r="N189" s="266"/>
      <c r="O189" s="476" t="s">
        <v>27</v>
      </c>
      <c r="P189" s="476" t="s">
        <v>27</v>
      </c>
      <c r="Q189" s="243" t="s">
        <v>1620</v>
      </c>
    </row>
    <row r="190" spans="1:17">
      <c r="A190" s="247">
        <v>100</v>
      </c>
      <c r="B190" s="248" t="s">
        <v>1452</v>
      </c>
      <c r="C190" s="474" t="s">
        <v>878</v>
      </c>
      <c r="D190" s="469" t="s">
        <v>878</v>
      </c>
      <c r="E190" s="469">
        <v>316</v>
      </c>
      <c r="F190" s="469">
        <v>25</v>
      </c>
      <c r="G190" s="251">
        <f t="shared" si="2"/>
        <v>400</v>
      </c>
      <c r="H190" s="264">
        <v>400</v>
      </c>
      <c r="I190" s="265"/>
      <c r="J190" s="265"/>
      <c r="K190" s="265"/>
      <c r="L190" s="265"/>
      <c r="M190" s="473"/>
      <c r="N190" s="266"/>
      <c r="O190" s="476" t="s">
        <v>27</v>
      </c>
      <c r="P190" s="476" t="s">
        <v>27</v>
      </c>
      <c r="Q190" s="243" t="s">
        <v>1620</v>
      </c>
    </row>
    <row r="191" spans="1:17">
      <c r="A191" s="247">
        <v>101</v>
      </c>
      <c r="B191" s="248" t="s">
        <v>1452</v>
      </c>
      <c r="C191" s="474" t="s">
        <v>878</v>
      </c>
      <c r="D191" s="469" t="s">
        <v>878</v>
      </c>
      <c r="E191" s="469">
        <v>314</v>
      </c>
      <c r="F191" s="469">
        <v>25</v>
      </c>
      <c r="G191" s="251">
        <f t="shared" si="2"/>
        <v>400</v>
      </c>
      <c r="H191" s="264">
        <v>400</v>
      </c>
      <c r="I191" s="265"/>
      <c r="J191" s="265"/>
      <c r="K191" s="265"/>
      <c r="L191" s="265"/>
      <c r="M191" s="473"/>
      <c r="N191" s="266"/>
      <c r="O191" s="476" t="s">
        <v>27</v>
      </c>
      <c r="P191" s="476" t="s">
        <v>27</v>
      </c>
      <c r="Q191" s="243" t="s">
        <v>1620</v>
      </c>
    </row>
    <row r="192" spans="1:17">
      <c r="A192" s="247">
        <v>102</v>
      </c>
      <c r="B192" s="248" t="s">
        <v>1453</v>
      </c>
      <c r="C192" s="474" t="s">
        <v>878</v>
      </c>
      <c r="D192" s="469" t="s">
        <v>878</v>
      </c>
      <c r="E192" s="469">
        <v>443</v>
      </c>
      <c r="F192" s="469">
        <v>12</v>
      </c>
      <c r="G192" s="251">
        <f t="shared" si="2"/>
        <v>400</v>
      </c>
      <c r="H192" s="264">
        <v>0</v>
      </c>
      <c r="I192" s="265"/>
      <c r="J192" s="265"/>
      <c r="K192" s="265"/>
      <c r="L192" s="265"/>
      <c r="M192" s="473">
        <v>400</v>
      </c>
      <c r="N192" s="266"/>
      <c r="O192" s="476" t="s">
        <v>27</v>
      </c>
      <c r="P192" s="476" t="s">
        <v>27</v>
      </c>
      <c r="Q192" s="243" t="s">
        <v>1620</v>
      </c>
    </row>
    <row r="193" spans="1:17" ht="36">
      <c r="A193" s="247">
        <v>103</v>
      </c>
      <c r="B193" s="474" t="s">
        <v>1454</v>
      </c>
      <c r="C193" s="474" t="s">
        <v>1621</v>
      </c>
      <c r="D193" s="476" t="s">
        <v>1621</v>
      </c>
      <c r="E193" s="469">
        <v>593</v>
      </c>
      <c r="F193" s="469">
        <v>18</v>
      </c>
      <c r="G193" s="251">
        <f t="shared" si="2"/>
        <v>249.1</v>
      </c>
      <c r="H193" s="252">
        <v>0</v>
      </c>
      <c r="I193" s="253"/>
      <c r="J193" s="252">
        <v>249.1</v>
      </c>
      <c r="K193" s="253"/>
      <c r="L193" s="253"/>
      <c r="M193" s="473"/>
      <c r="N193" s="269"/>
      <c r="O193" s="476" t="s">
        <v>27</v>
      </c>
      <c r="P193" s="476" t="s">
        <v>27</v>
      </c>
      <c r="Q193" s="243" t="s">
        <v>1620</v>
      </c>
    </row>
    <row r="194" spans="1:17">
      <c r="A194" s="257" t="s">
        <v>678</v>
      </c>
      <c r="B194" s="270" t="s">
        <v>1622</v>
      </c>
      <c r="C194" s="270"/>
      <c r="D194" s="271"/>
      <c r="E194" s="272"/>
      <c r="F194" s="462"/>
      <c r="G194" s="18"/>
      <c r="H194" s="18"/>
      <c r="I194" s="18"/>
      <c r="J194" s="18"/>
      <c r="K194" s="18"/>
      <c r="L194" s="18"/>
      <c r="M194" s="18"/>
      <c r="N194" s="18"/>
      <c r="O194" s="272"/>
      <c r="P194" s="272"/>
    </row>
    <row r="195" spans="1:17">
      <c r="A195" s="465">
        <v>1</v>
      </c>
      <c r="B195" s="466" t="s">
        <v>1023</v>
      </c>
      <c r="C195" s="466" t="s">
        <v>854</v>
      </c>
      <c r="D195" s="273" t="s">
        <v>854</v>
      </c>
      <c r="E195" s="259">
        <v>35</v>
      </c>
      <c r="F195" s="259">
        <v>51</v>
      </c>
      <c r="G195" s="260">
        <v>108.9</v>
      </c>
      <c r="H195" s="260">
        <v>108.9</v>
      </c>
      <c r="I195" s="260"/>
      <c r="J195" s="260"/>
      <c r="K195" s="260"/>
      <c r="L195" s="260"/>
      <c r="M195" s="260"/>
      <c r="N195" s="260"/>
      <c r="O195" s="469" t="s">
        <v>28</v>
      </c>
      <c r="P195" s="469" t="s">
        <v>28</v>
      </c>
    </row>
    <row r="196" spans="1:17">
      <c r="A196" s="465">
        <v>2</v>
      </c>
      <c r="B196" s="466" t="s">
        <v>1024</v>
      </c>
      <c r="C196" s="466" t="s">
        <v>857</v>
      </c>
      <c r="D196" s="273" t="s">
        <v>857</v>
      </c>
      <c r="E196" s="259">
        <v>112</v>
      </c>
      <c r="F196" s="259">
        <v>28</v>
      </c>
      <c r="G196" s="260">
        <v>42.47</v>
      </c>
      <c r="H196" s="260">
        <v>42.47</v>
      </c>
      <c r="I196" s="260"/>
      <c r="J196" s="260"/>
      <c r="K196" s="260"/>
      <c r="L196" s="260"/>
      <c r="M196" s="260"/>
      <c r="N196" s="260"/>
      <c r="O196" s="469" t="s">
        <v>28</v>
      </c>
      <c r="P196" s="469" t="s">
        <v>28</v>
      </c>
    </row>
    <row r="197" spans="1:17">
      <c r="A197" s="479">
        <v>3</v>
      </c>
      <c r="B197" s="466" t="s">
        <v>1025</v>
      </c>
      <c r="C197" s="466" t="s">
        <v>857</v>
      </c>
      <c r="D197" s="273" t="s">
        <v>857</v>
      </c>
      <c r="E197" s="259">
        <v>8</v>
      </c>
      <c r="F197" s="259">
        <v>28</v>
      </c>
      <c r="G197" s="260">
        <v>73.72</v>
      </c>
      <c r="H197" s="260">
        <v>73.72</v>
      </c>
      <c r="I197" s="260"/>
      <c r="J197" s="260"/>
      <c r="K197" s="260"/>
      <c r="L197" s="260"/>
      <c r="M197" s="260"/>
      <c r="N197" s="260"/>
      <c r="O197" s="469" t="s">
        <v>28</v>
      </c>
      <c r="P197" s="469" t="s">
        <v>28</v>
      </c>
    </row>
    <row r="198" spans="1:17">
      <c r="A198" s="479">
        <v>4</v>
      </c>
      <c r="B198" s="466" t="s">
        <v>920</v>
      </c>
      <c r="C198" s="466" t="s">
        <v>1026</v>
      </c>
      <c r="D198" s="273" t="s">
        <v>857</v>
      </c>
      <c r="E198" s="259">
        <v>9</v>
      </c>
      <c r="F198" s="259">
        <v>28</v>
      </c>
      <c r="G198" s="260">
        <v>82.55</v>
      </c>
      <c r="H198" s="260">
        <v>82.55</v>
      </c>
      <c r="I198" s="260"/>
      <c r="J198" s="260"/>
      <c r="K198" s="260"/>
      <c r="L198" s="260"/>
      <c r="M198" s="260"/>
      <c r="N198" s="260"/>
      <c r="O198" s="469" t="s">
        <v>28</v>
      </c>
      <c r="P198" s="469" t="s">
        <v>28</v>
      </c>
    </row>
    <row r="199" spans="1:17">
      <c r="A199" s="479">
        <v>5</v>
      </c>
      <c r="B199" s="466" t="s">
        <v>1027</v>
      </c>
      <c r="C199" s="466" t="s">
        <v>856</v>
      </c>
      <c r="D199" s="273" t="s">
        <v>856</v>
      </c>
      <c r="E199" s="259">
        <v>39</v>
      </c>
      <c r="F199" s="259">
        <v>30</v>
      </c>
      <c r="G199" s="260">
        <v>71.19</v>
      </c>
      <c r="H199" s="260">
        <v>71.19</v>
      </c>
      <c r="I199" s="260"/>
      <c r="J199" s="260"/>
      <c r="K199" s="260"/>
      <c r="L199" s="260"/>
      <c r="M199" s="260"/>
      <c r="N199" s="260"/>
      <c r="O199" s="469" t="s">
        <v>28</v>
      </c>
      <c r="P199" s="469" t="s">
        <v>28</v>
      </c>
    </row>
    <row r="200" spans="1:17">
      <c r="A200" s="479">
        <v>6</v>
      </c>
      <c r="B200" s="466" t="s">
        <v>1028</v>
      </c>
      <c r="C200" s="466" t="s">
        <v>855</v>
      </c>
      <c r="D200" s="273" t="s">
        <v>855</v>
      </c>
      <c r="E200" s="259">
        <v>14</v>
      </c>
      <c r="F200" s="259">
        <v>23</v>
      </c>
      <c r="G200" s="260">
        <v>120.6</v>
      </c>
      <c r="H200" s="260">
        <v>120.6</v>
      </c>
      <c r="I200" s="260"/>
      <c r="J200" s="260"/>
      <c r="K200" s="260"/>
      <c r="L200" s="260"/>
      <c r="M200" s="260"/>
      <c r="N200" s="260"/>
      <c r="O200" s="469" t="s">
        <v>28</v>
      </c>
      <c r="P200" s="469" t="s">
        <v>28</v>
      </c>
    </row>
    <row r="201" spans="1:17">
      <c r="A201" s="479">
        <v>7</v>
      </c>
      <c r="B201" s="466" t="s">
        <v>1029</v>
      </c>
      <c r="C201" s="466" t="s">
        <v>861</v>
      </c>
      <c r="D201" s="273" t="s">
        <v>861</v>
      </c>
      <c r="E201" s="259">
        <v>134</v>
      </c>
      <c r="F201" s="259">
        <v>16</v>
      </c>
      <c r="G201" s="260">
        <v>100</v>
      </c>
      <c r="H201" s="260">
        <v>100</v>
      </c>
      <c r="I201" s="260"/>
      <c r="J201" s="260"/>
      <c r="K201" s="260"/>
      <c r="L201" s="260"/>
      <c r="M201" s="260"/>
      <c r="N201" s="260"/>
      <c r="O201" s="469" t="s">
        <v>28</v>
      </c>
      <c r="P201" s="469" t="s">
        <v>28</v>
      </c>
    </row>
    <row r="202" spans="1:17">
      <c r="A202" s="479">
        <v>8</v>
      </c>
      <c r="B202" s="466" t="s">
        <v>1030</v>
      </c>
      <c r="C202" s="466" t="s">
        <v>858</v>
      </c>
      <c r="D202" s="273" t="s">
        <v>858</v>
      </c>
      <c r="E202" s="259">
        <v>122</v>
      </c>
      <c r="F202" s="259">
        <v>32</v>
      </c>
      <c r="G202" s="260">
        <v>15.6</v>
      </c>
      <c r="H202" s="260">
        <v>15.6</v>
      </c>
      <c r="I202" s="260"/>
      <c r="J202" s="260"/>
      <c r="K202" s="260"/>
      <c r="L202" s="260"/>
      <c r="M202" s="260"/>
      <c r="N202" s="260"/>
      <c r="O202" s="469" t="s">
        <v>28</v>
      </c>
      <c r="P202" s="469" t="s">
        <v>28</v>
      </c>
    </row>
    <row r="203" spans="1:17">
      <c r="A203" s="479">
        <v>9</v>
      </c>
      <c r="B203" s="466" t="s">
        <v>1030</v>
      </c>
      <c r="C203" s="466" t="s">
        <v>858</v>
      </c>
      <c r="D203" s="273" t="s">
        <v>858</v>
      </c>
      <c r="E203" s="259">
        <v>136</v>
      </c>
      <c r="F203" s="259">
        <v>32</v>
      </c>
      <c r="G203" s="260">
        <v>14.5</v>
      </c>
      <c r="H203" s="260">
        <v>14.5</v>
      </c>
      <c r="I203" s="260"/>
      <c r="J203" s="260"/>
      <c r="K203" s="260"/>
      <c r="L203" s="260"/>
      <c r="M203" s="260"/>
      <c r="N203" s="260"/>
      <c r="O203" s="469" t="s">
        <v>28</v>
      </c>
      <c r="P203" s="469" t="s">
        <v>28</v>
      </c>
    </row>
    <row r="204" spans="1:17">
      <c r="A204" s="479">
        <v>10</v>
      </c>
      <c r="B204" s="466" t="s">
        <v>1030</v>
      </c>
      <c r="C204" s="466" t="s">
        <v>858</v>
      </c>
      <c r="D204" s="273" t="s">
        <v>858</v>
      </c>
      <c r="E204" s="259">
        <v>135</v>
      </c>
      <c r="F204" s="259">
        <v>32</v>
      </c>
      <c r="G204" s="260">
        <v>14.5</v>
      </c>
      <c r="H204" s="260">
        <v>14.5</v>
      </c>
      <c r="I204" s="260"/>
      <c r="J204" s="260"/>
      <c r="K204" s="260"/>
      <c r="L204" s="260"/>
      <c r="M204" s="260"/>
      <c r="N204" s="260"/>
      <c r="O204" s="469" t="s">
        <v>28</v>
      </c>
      <c r="P204" s="469" t="s">
        <v>28</v>
      </c>
    </row>
    <row r="205" spans="1:17">
      <c r="A205" s="479">
        <v>11</v>
      </c>
      <c r="B205" s="466" t="s">
        <v>1030</v>
      </c>
      <c r="C205" s="466" t="s">
        <v>858</v>
      </c>
      <c r="D205" s="273" t="s">
        <v>858</v>
      </c>
      <c r="E205" s="259">
        <v>157</v>
      </c>
      <c r="F205" s="259">
        <v>32</v>
      </c>
      <c r="G205" s="260">
        <v>42.89</v>
      </c>
      <c r="H205" s="260">
        <v>42.89</v>
      </c>
      <c r="I205" s="260"/>
      <c r="J205" s="260"/>
      <c r="K205" s="260"/>
      <c r="L205" s="260"/>
      <c r="M205" s="260"/>
      <c r="N205" s="260"/>
      <c r="O205" s="469" t="s">
        <v>28</v>
      </c>
      <c r="P205" s="469" t="s">
        <v>28</v>
      </c>
    </row>
    <row r="206" spans="1:17">
      <c r="A206" s="479">
        <v>12</v>
      </c>
      <c r="B206" s="466" t="s">
        <v>1031</v>
      </c>
      <c r="C206" s="466" t="s">
        <v>861</v>
      </c>
      <c r="D206" s="273" t="s">
        <v>861</v>
      </c>
      <c r="E206" s="259">
        <v>76</v>
      </c>
      <c r="F206" s="259">
        <v>16</v>
      </c>
      <c r="G206" s="260">
        <v>132.69999999999999</v>
      </c>
      <c r="H206" s="260">
        <v>132.69999999999999</v>
      </c>
      <c r="I206" s="260"/>
      <c r="J206" s="260"/>
      <c r="K206" s="260"/>
      <c r="L206" s="260"/>
      <c r="M206" s="260"/>
      <c r="N206" s="260"/>
      <c r="O206" s="469" t="s">
        <v>28</v>
      </c>
      <c r="P206" s="469" t="s">
        <v>28</v>
      </c>
    </row>
    <row r="207" spans="1:17">
      <c r="A207" s="479">
        <v>13</v>
      </c>
      <c r="B207" s="466" t="s">
        <v>1032</v>
      </c>
      <c r="C207" s="466" t="s">
        <v>861</v>
      </c>
      <c r="D207" s="273" t="s">
        <v>855</v>
      </c>
      <c r="E207" s="259">
        <v>59</v>
      </c>
      <c r="F207" s="259">
        <v>21</v>
      </c>
      <c r="G207" s="260">
        <v>250</v>
      </c>
      <c r="H207" s="260"/>
      <c r="I207" s="260"/>
      <c r="J207" s="260"/>
      <c r="K207" s="260">
        <v>250</v>
      </c>
      <c r="L207" s="260"/>
      <c r="M207" s="260"/>
      <c r="N207" s="260"/>
      <c r="O207" s="469" t="s">
        <v>28</v>
      </c>
      <c r="P207" s="469" t="s">
        <v>28</v>
      </c>
    </row>
    <row r="208" spans="1:17">
      <c r="A208" s="479">
        <v>14</v>
      </c>
      <c r="B208" s="466" t="s">
        <v>1033</v>
      </c>
      <c r="C208" s="466" t="s">
        <v>855</v>
      </c>
      <c r="D208" s="273" t="s">
        <v>855</v>
      </c>
      <c r="E208" s="259">
        <v>376</v>
      </c>
      <c r="F208" s="259">
        <v>12</v>
      </c>
      <c r="G208" s="260">
        <v>150</v>
      </c>
      <c r="H208" s="260">
        <v>150</v>
      </c>
      <c r="I208" s="260"/>
      <c r="J208" s="260"/>
      <c r="K208" s="260"/>
      <c r="L208" s="260"/>
      <c r="M208" s="260"/>
      <c r="N208" s="260"/>
      <c r="O208" s="469" t="s">
        <v>28</v>
      </c>
      <c r="P208" s="469" t="s">
        <v>28</v>
      </c>
    </row>
    <row r="209" spans="1:16">
      <c r="A209" s="479">
        <v>15</v>
      </c>
      <c r="B209" s="466" t="s">
        <v>864</v>
      </c>
      <c r="C209" s="466" t="s">
        <v>601</v>
      </c>
      <c r="D209" s="273" t="s">
        <v>601</v>
      </c>
      <c r="E209" s="259">
        <v>80</v>
      </c>
      <c r="F209" s="259">
        <v>13</v>
      </c>
      <c r="G209" s="260">
        <v>189.63</v>
      </c>
      <c r="H209" s="260">
        <v>189.63</v>
      </c>
      <c r="I209" s="260"/>
      <c r="J209" s="260"/>
      <c r="K209" s="260"/>
      <c r="L209" s="260"/>
      <c r="M209" s="260"/>
      <c r="N209" s="260"/>
      <c r="O209" s="469" t="s">
        <v>28</v>
      </c>
      <c r="P209" s="469" t="s">
        <v>28</v>
      </c>
    </row>
    <row r="210" spans="1:16">
      <c r="A210" s="479">
        <v>16</v>
      </c>
      <c r="B210" s="466" t="s">
        <v>859</v>
      </c>
      <c r="C210" s="466" t="s">
        <v>601</v>
      </c>
      <c r="D210" s="273" t="s">
        <v>601</v>
      </c>
      <c r="E210" s="259">
        <v>356</v>
      </c>
      <c r="F210" s="259">
        <v>5</v>
      </c>
      <c r="G210" s="260">
        <v>250</v>
      </c>
      <c r="H210" s="260">
        <v>250</v>
      </c>
      <c r="I210" s="260"/>
      <c r="J210" s="260"/>
      <c r="K210" s="260"/>
      <c r="L210" s="260"/>
      <c r="M210" s="260"/>
      <c r="N210" s="260"/>
      <c r="O210" s="469" t="s">
        <v>28</v>
      </c>
      <c r="P210" s="469" t="s">
        <v>28</v>
      </c>
    </row>
    <row r="211" spans="1:16">
      <c r="A211" s="479">
        <v>17</v>
      </c>
      <c r="B211" s="466" t="s">
        <v>1034</v>
      </c>
      <c r="C211" s="466" t="s">
        <v>858</v>
      </c>
      <c r="D211" s="273" t="s">
        <v>858</v>
      </c>
      <c r="E211" s="259">
        <v>270</v>
      </c>
      <c r="F211" s="259">
        <v>60</v>
      </c>
      <c r="G211" s="260">
        <v>80</v>
      </c>
      <c r="H211" s="260"/>
      <c r="I211" s="260"/>
      <c r="J211" s="260"/>
      <c r="K211" s="260"/>
      <c r="L211" s="260"/>
      <c r="M211" s="260">
        <v>80</v>
      </c>
      <c r="N211" s="260"/>
      <c r="O211" s="469" t="s">
        <v>28</v>
      </c>
      <c r="P211" s="469" t="s">
        <v>28</v>
      </c>
    </row>
    <row r="212" spans="1:16">
      <c r="A212" s="479">
        <v>18</v>
      </c>
      <c r="B212" s="466" t="s">
        <v>1035</v>
      </c>
      <c r="C212" s="466" t="s">
        <v>856</v>
      </c>
      <c r="D212" s="273" t="s">
        <v>861</v>
      </c>
      <c r="E212" s="259">
        <v>57</v>
      </c>
      <c r="F212" s="259">
        <v>16</v>
      </c>
      <c r="G212" s="260">
        <v>50</v>
      </c>
      <c r="H212" s="260">
        <v>50</v>
      </c>
      <c r="I212" s="260"/>
      <c r="J212" s="260"/>
      <c r="K212" s="260"/>
      <c r="L212" s="260"/>
      <c r="M212" s="260"/>
      <c r="N212" s="260"/>
      <c r="O212" s="469" t="s">
        <v>28</v>
      </c>
      <c r="P212" s="469" t="s">
        <v>28</v>
      </c>
    </row>
    <row r="213" spans="1:16">
      <c r="A213" s="479">
        <v>19</v>
      </c>
      <c r="B213" s="466" t="s">
        <v>1036</v>
      </c>
      <c r="C213" s="466" t="s">
        <v>851</v>
      </c>
      <c r="D213" s="273" t="s">
        <v>851</v>
      </c>
      <c r="E213" s="259">
        <v>141</v>
      </c>
      <c r="F213" s="259">
        <v>52</v>
      </c>
      <c r="G213" s="260">
        <v>21</v>
      </c>
      <c r="H213" s="260">
        <v>21</v>
      </c>
      <c r="I213" s="260"/>
      <c r="J213" s="260"/>
      <c r="K213" s="260"/>
      <c r="L213" s="260"/>
      <c r="M213" s="260"/>
      <c r="N213" s="260"/>
      <c r="O213" s="469" t="s">
        <v>28</v>
      </c>
      <c r="P213" s="469" t="s">
        <v>28</v>
      </c>
    </row>
    <row r="214" spans="1:16">
      <c r="A214" s="479">
        <v>20</v>
      </c>
      <c r="B214" s="466" t="s">
        <v>1037</v>
      </c>
      <c r="C214" s="466" t="s">
        <v>617</v>
      </c>
      <c r="D214" s="273" t="s">
        <v>853</v>
      </c>
      <c r="E214" s="259">
        <v>213</v>
      </c>
      <c r="F214" s="259">
        <v>47</v>
      </c>
      <c r="G214" s="260">
        <v>98</v>
      </c>
      <c r="H214" s="260">
        <v>98</v>
      </c>
      <c r="I214" s="260"/>
      <c r="J214" s="260"/>
      <c r="K214" s="260"/>
      <c r="L214" s="260"/>
      <c r="M214" s="260"/>
      <c r="N214" s="260"/>
      <c r="O214" s="469" t="s">
        <v>28</v>
      </c>
      <c r="P214" s="469" t="s">
        <v>28</v>
      </c>
    </row>
    <row r="215" spans="1:16">
      <c r="A215" s="479">
        <v>21</v>
      </c>
      <c r="B215" s="466" t="s">
        <v>862</v>
      </c>
      <c r="C215" s="466" t="s">
        <v>863</v>
      </c>
      <c r="D215" s="273" t="s">
        <v>861</v>
      </c>
      <c r="E215" s="259">
        <v>37</v>
      </c>
      <c r="F215" s="259">
        <v>9</v>
      </c>
      <c r="G215" s="260">
        <v>42.7</v>
      </c>
      <c r="H215" s="260">
        <v>42.7</v>
      </c>
      <c r="I215" s="260"/>
      <c r="J215" s="260"/>
      <c r="K215" s="260"/>
      <c r="L215" s="260"/>
      <c r="M215" s="260"/>
      <c r="N215" s="260"/>
      <c r="O215" s="469" t="s">
        <v>28</v>
      </c>
      <c r="P215" s="469" t="s">
        <v>28</v>
      </c>
    </row>
    <row r="216" spans="1:16">
      <c r="A216" s="479">
        <v>22</v>
      </c>
      <c r="B216" s="466" t="s">
        <v>862</v>
      </c>
      <c r="C216" s="466" t="s">
        <v>863</v>
      </c>
      <c r="D216" s="273" t="s">
        <v>861</v>
      </c>
      <c r="E216" s="259">
        <v>39</v>
      </c>
      <c r="F216" s="259">
        <v>9</v>
      </c>
      <c r="G216" s="260">
        <v>18</v>
      </c>
      <c r="H216" s="260">
        <v>18</v>
      </c>
      <c r="I216" s="260"/>
      <c r="J216" s="260"/>
      <c r="K216" s="260"/>
      <c r="L216" s="260"/>
      <c r="M216" s="260"/>
      <c r="N216" s="260"/>
      <c r="O216" s="469" t="s">
        <v>28</v>
      </c>
      <c r="P216" s="469" t="s">
        <v>28</v>
      </c>
    </row>
    <row r="217" spans="1:16">
      <c r="A217" s="479">
        <v>23</v>
      </c>
      <c r="B217" s="466" t="s">
        <v>1038</v>
      </c>
      <c r="C217" s="466" t="s">
        <v>1039</v>
      </c>
      <c r="D217" s="273" t="s">
        <v>853</v>
      </c>
      <c r="E217" s="259">
        <v>58</v>
      </c>
      <c r="F217" s="259">
        <v>42</v>
      </c>
      <c r="G217" s="260">
        <v>249.5</v>
      </c>
      <c r="H217" s="260">
        <v>249.5</v>
      </c>
      <c r="I217" s="260"/>
      <c r="J217" s="260"/>
      <c r="K217" s="260"/>
      <c r="L217" s="260"/>
      <c r="M217" s="260"/>
      <c r="N217" s="260"/>
      <c r="O217" s="469" t="s">
        <v>28</v>
      </c>
      <c r="P217" s="469" t="s">
        <v>28</v>
      </c>
    </row>
    <row r="218" spans="1:16">
      <c r="A218" s="479">
        <v>24</v>
      </c>
      <c r="B218" s="466" t="s">
        <v>866</v>
      </c>
      <c r="C218" s="466" t="s">
        <v>617</v>
      </c>
      <c r="D218" s="273" t="s">
        <v>853</v>
      </c>
      <c r="E218" s="259">
        <v>85</v>
      </c>
      <c r="F218" s="259">
        <v>42</v>
      </c>
      <c r="G218" s="260">
        <v>44.1</v>
      </c>
      <c r="H218" s="260">
        <v>44.1</v>
      </c>
      <c r="I218" s="260"/>
      <c r="J218" s="260"/>
      <c r="K218" s="260"/>
      <c r="L218" s="260"/>
      <c r="M218" s="260"/>
      <c r="N218" s="260"/>
      <c r="O218" s="469" t="s">
        <v>28</v>
      </c>
      <c r="P218" s="469" t="s">
        <v>28</v>
      </c>
    </row>
    <row r="219" spans="1:16">
      <c r="A219" s="479">
        <v>25</v>
      </c>
      <c r="B219" s="466" t="s">
        <v>1040</v>
      </c>
      <c r="C219" s="466" t="s">
        <v>851</v>
      </c>
      <c r="D219" s="273" t="s">
        <v>851</v>
      </c>
      <c r="E219" s="259">
        <v>30</v>
      </c>
      <c r="F219" s="259">
        <v>41</v>
      </c>
      <c r="G219" s="260">
        <v>18.7</v>
      </c>
      <c r="H219" s="260">
        <v>18.7</v>
      </c>
      <c r="I219" s="260"/>
      <c r="J219" s="260"/>
      <c r="K219" s="260"/>
      <c r="L219" s="260"/>
      <c r="M219" s="260"/>
      <c r="N219" s="260"/>
      <c r="O219" s="469" t="s">
        <v>28</v>
      </c>
      <c r="P219" s="469" t="s">
        <v>28</v>
      </c>
    </row>
    <row r="220" spans="1:16">
      <c r="A220" s="479">
        <v>26</v>
      </c>
      <c r="B220" s="466" t="s">
        <v>852</v>
      </c>
      <c r="C220" s="466" t="s">
        <v>851</v>
      </c>
      <c r="D220" s="273" t="s">
        <v>851</v>
      </c>
      <c r="E220" s="259">
        <v>29</v>
      </c>
      <c r="F220" s="259">
        <v>41</v>
      </c>
      <c r="G220" s="260">
        <v>30.8</v>
      </c>
      <c r="H220" s="260">
        <v>30.8</v>
      </c>
      <c r="I220" s="260"/>
      <c r="J220" s="260"/>
      <c r="K220" s="260"/>
      <c r="L220" s="260"/>
      <c r="M220" s="260"/>
      <c r="N220" s="260"/>
      <c r="O220" s="469" t="s">
        <v>28</v>
      </c>
      <c r="P220" s="469" t="s">
        <v>28</v>
      </c>
    </row>
    <row r="221" spans="1:16">
      <c r="A221" s="479">
        <v>27</v>
      </c>
      <c r="B221" s="466" t="s">
        <v>921</v>
      </c>
      <c r="C221" s="466" t="s">
        <v>853</v>
      </c>
      <c r="D221" s="273" t="s">
        <v>853</v>
      </c>
      <c r="E221" s="259">
        <v>22</v>
      </c>
      <c r="F221" s="259">
        <v>45</v>
      </c>
      <c r="G221" s="260">
        <v>48.5</v>
      </c>
      <c r="H221" s="260">
        <v>48.5</v>
      </c>
      <c r="I221" s="260"/>
      <c r="J221" s="260"/>
      <c r="K221" s="260"/>
      <c r="L221" s="260"/>
      <c r="M221" s="260"/>
      <c r="N221" s="260"/>
      <c r="O221" s="469" t="s">
        <v>28</v>
      </c>
      <c r="P221" s="469" t="s">
        <v>28</v>
      </c>
    </row>
    <row r="222" spans="1:16">
      <c r="A222" s="479">
        <v>28</v>
      </c>
      <c r="B222" s="466" t="s">
        <v>865</v>
      </c>
      <c r="C222" s="466" t="s">
        <v>851</v>
      </c>
      <c r="D222" s="273" t="s">
        <v>855</v>
      </c>
      <c r="E222" s="259">
        <v>42</v>
      </c>
      <c r="F222" s="259">
        <v>23</v>
      </c>
      <c r="G222" s="260">
        <v>141.5</v>
      </c>
      <c r="H222" s="260">
        <v>141.5</v>
      </c>
      <c r="I222" s="260"/>
      <c r="J222" s="260"/>
      <c r="K222" s="260"/>
      <c r="L222" s="260"/>
      <c r="M222" s="260"/>
      <c r="N222" s="260"/>
      <c r="O222" s="469" t="s">
        <v>28</v>
      </c>
      <c r="P222" s="469" t="s">
        <v>28</v>
      </c>
    </row>
    <row r="223" spans="1:16">
      <c r="A223" s="479">
        <v>29</v>
      </c>
      <c r="B223" s="466" t="s">
        <v>1041</v>
      </c>
      <c r="C223" s="466" t="s">
        <v>856</v>
      </c>
      <c r="D223" s="273" t="s">
        <v>856</v>
      </c>
      <c r="E223" s="259">
        <v>78</v>
      </c>
      <c r="F223" s="259">
        <v>22</v>
      </c>
      <c r="G223" s="260">
        <v>14.3</v>
      </c>
      <c r="H223" s="260">
        <v>14.3</v>
      </c>
      <c r="I223" s="260"/>
      <c r="J223" s="260"/>
      <c r="K223" s="260"/>
      <c r="L223" s="260"/>
      <c r="M223" s="260"/>
      <c r="N223" s="260"/>
      <c r="O223" s="469" t="s">
        <v>28</v>
      </c>
      <c r="P223" s="469" t="s">
        <v>28</v>
      </c>
    </row>
    <row r="224" spans="1:16">
      <c r="A224" s="479">
        <v>30</v>
      </c>
      <c r="B224" s="466" t="s">
        <v>1042</v>
      </c>
      <c r="C224" s="466" t="s">
        <v>856</v>
      </c>
      <c r="D224" s="273" t="s">
        <v>856</v>
      </c>
      <c r="E224" s="259">
        <v>68</v>
      </c>
      <c r="F224" s="259">
        <v>22</v>
      </c>
      <c r="G224" s="260">
        <v>20.3</v>
      </c>
      <c r="H224" s="260">
        <v>20.3</v>
      </c>
      <c r="I224" s="260"/>
      <c r="J224" s="260"/>
      <c r="K224" s="260"/>
      <c r="L224" s="260"/>
      <c r="M224" s="260"/>
      <c r="N224" s="260"/>
      <c r="O224" s="469" t="s">
        <v>28</v>
      </c>
      <c r="P224" s="469" t="s">
        <v>28</v>
      </c>
    </row>
    <row r="225" spans="1:17">
      <c r="A225" s="479">
        <v>31</v>
      </c>
      <c r="B225" s="466" t="s">
        <v>1043</v>
      </c>
      <c r="C225" s="466" t="s">
        <v>858</v>
      </c>
      <c r="D225" s="273" t="s">
        <v>858</v>
      </c>
      <c r="E225" s="259">
        <v>57</v>
      </c>
      <c r="F225" s="259">
        <v>44</v>
      </c>
      <c r="G225" s="260">
        <v>18.8</v>
      </c>
      <c r="H225" s="260">
        <v>18.8</v>
      </c>
      <c r="I225" s="260"/>
      <c r="J225" s="260"/>
      <c r="K225" s="260"/>
      <c r="L225" s="260"/>
      <c r="M225" s="260"/>
      <c r="N225" s="260"/>
      <c r="O225" s="469" t="s">
        <v>28</v>
      </c>
      <c r="P225" s="469" t="s">
        <v>28</v>
      </c>
    </row>
    <row r="226" spans="1:17">
      <c r="A226" s="479">
        <v>32</v>
      </c>
      <c r="B226" s="466" t="s">
        <v>1044</v>
      </c>
      <c r="C226" s="466" t="s">
        <v>861</v>
      </c>
      <c r="D226" s="273" t="s">
        <v>861</v>
      </c>
      <c r="E226" s="259">
        <v>39</v>
      </c>
      <c r="F226" s="259">
        <v>17</v>
      </c>
      <c r="G226" s="260">
        <v>67.400000000000006</v>
      </c>
      <c r="H226" s="260">
        <v>67.400000000000006</v>
      </c>
      <c r="I226" s="260"/>
      <c r="J226" s="260"/>
      <c r="K226" s="260"/>
      <c r="L226" s="260"/>
      <c r="M226" s="260"/>
      <c r="N226" s="260"/>
      <c r="O226" s="469" t="s">
        <v>28</v>
      </c>
      <c r="P226" s="469" t="s">
        <v>28</v>
      </c>
    </row>
    <row r="227" spans="1:17">
      <c r="A227" s="479">
        <v>33</v>
      </c>
      <c r="B227" s="466" t="s">
        <v>1045</v>
      </c>
      <c r="C227" s="466" t="s">
        <v>861</v>
      </c>
      <c r="D227" s="273" t="s">
        <v>861</v>
      </c>
      <c r="E227" s="259">
        <v>36</v>
      </c>
      <c r="F227" s="259">
        <v>9</v>
      </c>
      <c r="G227" s="260">
        <v>119.8</v>
      </c>
      <c r="H227" s="260">
        <v>119.8</v>
      </c>
      <c r="I227" s="260"/>
      <c r="J227" s="260"/>
      <c r="K227" s="260"/>
      <c r="L227" s="260"/>
      <c r="M227" s="260"/>
      <c r="N227" s="260"/>
      <c r="O227" s="469" t="s">
        <v>28</v>
      </c>
      <c r="P227" s="469" t="s">
        <v>28</v>
      </c>
    </row>
    <row r="228" spans="1:17" ht="36">
      <c r="A228" s="479">
        <v>34</v>
      </c>
      <c r="B228" s="475" t="s">
        <v>1046</v>
      </c>
      <c r="C228" s="475" t="s">
        <v>951</v>
      </c>
      <c r="D228" s="476" t="s">
        <v>951</v>
      </c>
      <c r="E228" s="476">
        <v>61</v>
      </c>
      <c r="F228" s="476">
        <v>47</v>
      </c>
      <c r="G228" s="274">
        <v>120</v>
      </c>
      <c r="H228" s="274">
        <v>120</v>
      </c>
      <c r="I228" s="260"/>
      <c r="J228" s="260"/>
      <c r="K228" s="260"/>
      <c r="L228" s="260"/>
      <c r="M228" s="260"/>
      <c r="N228" s="260"/>
      <c r="O228" s="469" t="s">
        <v>28</v>
      </c>
      <c r="P228" s="469" t="s">
        <v>28</v>
      </c>
    </row>
    <row r="229" spans="1:17">
      <c r="A229" s="479">
        <v>35</v>
      </c>
      <c r="B229" s="475" t="s">
        <v>1381</v>
      </c>
      <c r="C229" s="475" t="s">
        <v>851</v>
      </c>
      <c r="D229" s="476" t="s">
        <v>851</v>
      </c>
      <c r="E229" s="476">
        <v>13</v>
      </c>
      <c r="F229" s="476">
        <v>41</v>
      </c>
      <c r="G229" s="251">
        <f t="shared" ref="G229:G273" si="3">SUM(H229:N229)</f>
        <v>69</v>
      </c>
      <c r="H229" s="238">
        <v>69</v>
      </c>
      <c r="I229" s="238"/>
      <c r="J229" s="238"/>
      <c r="K229" s="238"/>
      <c r="L229" s="238"/>
      <c r="M229" s="239"/>
      <c r="N229" s="239"/>
      <c r="O229" s="476" t="s">
        <v>28</v>
      </c>
      <c r="P229" s="476" t="s">
        <v>28</v>
      </c>
      <c r="Q229" s="243" t="s">
        <v>1620</v>
      </c>
    </row>
    <row r="230" spans="1:17">
      <c r="A230" s="479">
        <v>36</v>
      </c>
      <c r="B230" s="475" t="s">
        <v>1382</v>
      </c>
      <c r="C230" s="475" t="s">
        <v>1383</v>
      </c>
      <c r="D230" s="476" t="s">
        <v>1383</v>
      </c>
      <c r="E230" s="476" t="s">
        <v>1384</v>
      </c>
      <c r="F230" s="476" t="s">
        <v>1385</v>
      </c>
      <c r="G230" s="251">
        <f t="shared" si="3"/>
        <v>15</v>
      </c>
      <c r="H230" s="238">
        <v>15</v>
      </c>
      <c r="I230" s="238"/>
      <c r="J230" s="238"/>
      <c r="K230" s="238"/>
      <c r="L230" s="238"/>
      <c r="M230" s="239"/>
      <c r="N230" s="239"/>
      <c r="O230" s="476" t="s">
        <v>28</v>
      </c>
      <c r="P230" s="476" t="s">
        <v>28</v>
      </c>
      <c r="Q230" s="243" t="s">
        <v>1620</v>
      </c>
    </row>
    <row r="231" spans="1:17">
      <c r="A231" s="479">
        <v>37</v>
      </c>
      <c r="B231" s="475" t="s">
        <v>1386</v>
      </c>
      <c r="C231" s="475" t="s">
        <v>853</v>
      </c>
      <c r="D231" s="476" t="s">
        <v>853</v>
      </c>
      <c r="E231" s="476">
        <v>125</v>
      </c>
      <c r="F231" s="476">
        <v>54</v>
      </c>
      <c r="G231" s="251">
        <f t="shared" si="3"/>
        <v>75.5</v>
      </c>
      <c r="H231" s="238">
        <v>75.5</v>
      </c>
      <c r="I231" s="238"/>
      <c r="J231" s="238"/>
      <c r="K231" s="238"/>
      <c r="L231" s="238"/>
      <c r="M231" s="239"/>
      <c r="N231" s="239"/>
      <c r="O231" s="476" t="s">
        <v>28</v>
      </c>
      <c r="P231" s="476" t="s">
        <v>28</v>
      </c>
      <c r="Q231" s="243" t="s">
        <v>1620</v>
      </c>
    </row>
    <row r="232" spans="1:17">
      <c r="A232" s="479">
        <v>38</v>
      </c>
      <c r="B232" s="475" t="s">
        <v>1387</v>
      </c>
      <c r="C232" s="475" t="s">
        <v>854</v>
      </c>
      <c r="D232" s="476" t="s">
        <v>854</v>
      </c>
      <c r="E232" s="476">
        <v>32</v>
      </c>
      <c r="F232" s="476">
        <v>49</v>
      </c>
      <c r="G232" s="251">
        <f t="shared" si="3"/>
        <v>100</v>
      </c>
      <c r="H232" s="238">
        <v>100</v>
      </c>
      <c r="I232" s="238"/>
      <c r="J232" s="238"/>
      <c r="K232" s="238"/>
      <c r="L232" s="238"/>
      <c r="M232" s="239"/>
      <c r="N232" s="239"/>
      <c r="O232" s="476" t="s">
        <v>28</v>
      </c>
      <c r="P232" s="476" t="s">
        <v>28</v>
      </c>
      <c r="Q232" s="243" t="s">
        <v>1620</v>
      </c>
    </row>
    <row r="233" spans="1:17">
      <c r="A233" s="479">
        <v>39</v>
      </c>
      <c r="B233" s="475" t="s">
        <v>1388</v>
      </c>
      <c r="C233" s="475" t="s">
        <v>855</v>
      </c>
      <c r="D233" s="476" t="s">
        <v>855</v>
      </c>
      <c r="E233" s="476">
        <v>274</v>
      </c>
      <c r="F233" s="476">
        <v>12</v>
      </c>
      <c r="G233" s="251">
        <f t="shared" si="3"/>
        <v>250</v>
      </c>
      <c r="H233" s="238">
        <v>250</v>
      </c>
      <c r="I233" s="238"/>
      <c r="J233" s="238"/>
      <c r="K233" s="238"/>
      <c r="L233" s="238"/>
      <c r="M233" s="239"/>
      <c r="N233" s="239"/>
      <c r="O233" s="476" t="s">
        <v>28</v>
      </c>
      <c r="P233" s="476" t="s">
        <v>28</v>
      </c>
      <c r="Q233" s="243" t="s">
        <v>1620</v>
      </c>
    </row>
    <row r="234" spans="1:17">
      <c r="A234" s="479">
        <v>40</v>
      </c>
      <c r="B234" s="475" t="s">
        <v>1389</v>
      </c>
      <c r="C234" s="475" t="s">
        <v>856</v>
      </c>
      <c r="D234" s="476" t="s">
        <v>857</v>
      </c>
      <c r="E234" s="476">
        <v>50</v>
      </c>
      <c r="F234" s="476">
        <v>27</v>
      </c>
      <c r="G234" s="251">
        <f t="shared" si="3"/>
        <v>128.5</v>
      </c>
      <c r="H234" s="238">
        <v>128.5</v>
      </c>
      <c r="I234" s="238"/>
      <c r="J234" s="238"/>
      <c r="K234" s="238"/>
      <c r="L234" s="238"/>
      <c r="M234" s="239"/>
      <c r="N234" s="239"/>
      <c r="O234" s="476" t="s">
        <v>28</v>
      </c>
      <c r="P234" s="476" t="s">
        <v>28</v>
      </c>
      <c r="Q234" s="243" t="s">
        <v>1620</v>
      </c>
    </row>
    <row r="235" spans="1:17">
      <c r="A235" s="479">
        <v>41</v>
      </c>
      <c r="B235" s="475" t="s">
        <v>1390</v>
      </c>
      <c r="C235" s="475" t="s">
        <v>857</v>
      </c>
      <c r="D235" s="476" t="s">
        <v>857</v>
      </c>
      <c r="E235" s="476">
        <v>403</v>
      </c>
      <c r="F235" s="476">
        <v>1</v>
      </c>
      <c r="G235" s="251">
        <f t="shared" si="3"/>
        <v>150</v>
      </c>
      <c r="H235" s="238">
        <v>0</v>
      </c>
      <c r="I235" s="238"/>
      <c r="J235" s="238"/>
      <c r="K235" s="238"/>
      <c r="L235" s="238">
        <v>150</v>
      </c>
      <c r="M235" s="239"/>
      <c r="N235" s="239"/>
      <c r="O235" s="476" t="s">
        <v>28</v>
      </c>
      <c r="P235" s="476" t="s">
        <v>28</v>
      </c>
      <c r="Q235" s="243" t="s">
        <v>1620</v>
      </c>
    </row>
    <row r="236" spans="1:17">
      <c r="A236" s="479">
        <v>42</v>
      </c>
      <c r="B236" s="475" t="s">
        <v>1391</v>
      </c>
      <c r="C236" s="475" t="s">
        <v>856</v>
      </c>
      <c r="D236" s="476" t="s">
        <v>856</v>
      </c>
      <c r="E236" s="476">
        <v>23</v>
      </c>
      <c r="F236" s="476">
        <v>24</v>
      </c>
      <c r="G236" s="251">
        <f t="shared" si="3"/>
        <v>250</v>
      </c>
      <c r="H236" s="238">
        <v>250</v>
      </c>
      <c r="I236" s="238"/>
      <c r="J236" s="238"/>
      <c r="K236" s="238"/>
      <c r="L236" s="238"/>
      <c r="M236" s="239"/>
      <c r="N236" s="239"/>
      <c r="O236" s="476" t="s">
        <v>28</v>
      </c>
      <c r="P236" s="476" t="s">
        <v>28</v>
      </c>
      <c r="Q236" s="243" t="s">
        <v>1620</v>
      </c>
    </row>
    <row r="237" spans="1:17">
      <c r="A237" s="479">
        <v>43</v>
      </c>
      <c r="B237" s="475" t="s">
        <v>1392</v>
      </c>
      <c r="C237" s="475" t="s">
        <v>857</v>
      </c>
      <c r="D237" s="476" t="s">
        <v>857</v>
      </c>
      <c r="E237" s="476">
        <v>27</v>
      </c>
      <c r="F237" s="476">
        <v>39</v>
      </c>
      <c r="G237" s="251">
        <f t="shared" si="3"/>
        <v>180</v>
      </c>
      <c r="H237" s="238">
        <v>180</v>
      </c>
      <c r="I237" s="238"/>
      <c r="J237" s="238"/>
      <c r="K237" s="238"/>
      <c r="L237" s="238"/>
      <c r="M237" s="239"/>
      <c r="N237" s="239"/>
      <c r="O237" s="476" t="s">
        <v>28</v>
      </c>
      <c r="P237" s="476" t="s">
        <v>28</v>
      </c>
      <c r="Q237" s="243" t="s">
        <v>1620</v>
      </c>
    </row>
    <row r="238" spans="1:17">
      <c r="A238" s="479">
        <v>44</v>
      </c>
      <c r="B238" s="475" t="s">
        <v>1381</v>
      </c>
      <c r="C238" s="475" t="s">
        <v>851</v>
      </c>
      <c r="D238" s="476" t="s">
        <v>857</v>
      </c>
      <c r="E238" s="476">
        <v>365</v>
      </c>
      <c r="F238" s="476">
        <v>31</v>
      </c>
      <c r="G238" s="251">
        <f t="shared" si="3"/>
        <v>85.4</v>
      </c>
      <c r="H238" s="238">
        <v>85.4</v>
      </c>
      <c r="I238" s="238"/>
      <c r="J238" s="238"/>
      <c r="K238" s="238"/>
      <c r="L238" s="238"/>
      <c r="M238" s="239"/>
      <c r="N238" s="239"/>
      <c r="O238" s="476" t="s">
        <v>28</v>
      </c>
      <c r="P238" s="476" t="s">
        <v>28</v>
      </c>
      <c r="Q238" s="243" t="s">
        <v>1620</v>
      </c>
    </row>
    <row r="239" spans="1:17">
      <c r="A239" s="479">
        <v>45</v>
      </c>
      <c r="B239" s="475" t="s">
        <v>1381</v>
      </c>
      <c r="C239" s="475" t="s">
        <v>851</v>
      </c>
      <c r="D239" s="476" t="s">
        <v>857</v>
      </c>
      <c r="E239" s="476">
        <v>366</v>
      </c>
      <c r="F239" s="476">
        <v>31</v>
      </c>
      <c r="G239" s="251">
        <f t="shared" si="3"/>
        <v>74.5</v>
      </c>
      <c r="H239" s="238">
        <v>74.5</v>
      </c>
      <c r="I239" s="238"/>
      <c r="J239" s="238"/>
      <c r="K239" s="238"/>
      <c r="L239" s="238"/>
      <c r="M239" s="239"/>
      <c r="N239" s="239"/>
      <c r="O239" s="476" t="s">
        <v>28</v>
      </c>
      <c r="P239" s="476" t="s">
        <v>28</v>
      </c>
      <c r="Q239" s="243" t="s">
        <v>1620</v>
      </c>
    </row>
    <row r="240" spans="1:17">
      <c r="A240" s="479">
        <v>46</v>
      </c>
      <c r="B240" s="475" t="s">
        <v>1393</v>
      </c>
      <c r="C240" s="475" t="s">
        <v>858</v>
      </c>
      <c r="D240" s="476" t="s">
        <v>857</v>
      </c>
      <c r="E240" s="476" t="s">
        <v>1394</v>
      </c>
      <c r="F240" s="476" t="s">
        <v>1395</v>
      </c>
      <c r="G240" s="251">
        <f t="shared" si="3"/>
        <v>34.1</v>
      </c>
      <c r="H240" s="238">
        <v>34.1</v>
      </c>
      <c r="I240" s="238"/>
      <c r="J240" s="238"/>
      <c r="K240" s="238"/>
      <c r="L240" s="238"/>
      <c r="M240" s="239"/>
      <c r="N240" s="239"/>
      <c r="O240" s="476" t="s">
        <v>28</v>
      </c>
      <c r="P240" s="476" t="s">
        <v>28</v>
      </c>
      <c r="Q240" s="243" t="s">
        <v>1620</v>
      </c>
    </row>
    <row r="241" spans="1:17">
      <c r="A241" s="479">
        <v>47</v>
      </c>
      <c r="B241" s="475" t="s">
        <v>1396</v>
      </c>
      <c r="C241" s="475" t="s">
        <v>856</v>
      </c>
      <c r="D241" s="476" t="s">
        <v>856</v>
      </c>
      <c r="E241" s="476">
        <v>73</v>
      </c>
      <c r="F241" s="476">
        <v>20</v>
      </c>
      <c r="G241" s="251">
        <f t="shared" si="3"/>
        <v>97.1</v>
      </c>
      <c r="H241" s="238">
        <v>97.1</v>
      </c>
      <c r="I241" s="238"/>
      <c r="J241" s="238"/>
      <c r="K241" s="238"/>
      <c r="L241" s="238"/>
      <c r="M241" s="239"/>
      <c r="N241" s="239"/>
      <c r="O241" s="476" t="s">
        <v>28</v>
      </c>
      <c r="P241" s="476" t="s">
        <v>28</v>
      </c>
      <c r="Q241" s="243" t="s">
        <v>1620</v>
      </c>
    </row>
    <row r="242" spans="1:17">
      <c r="A242" s="479">
        <v>48</v>
      </c>
      <c r="B242" s="475" t="s">
        <v>1397</v>
      </c>
      <c r="C242" s="475" t="s">
        <v>856</v>
      </c>
      <c r="D242" s="476" t="s">
        <v>856</v>
      </c>
      <c r="E242" s="476">
        <v>3</v>
      </c>
      <c r="F242" s="476">
        <v>24</v>
      </c>
      <c r="G242" s="251">
        <f t="shared" si="3"/>
        <v>250</v>
      </c>
      <c r="H242" s="238">
        <v>0</v>
      </c>
      <c r="I242" s="238"/>
      <c r="J242" s="238">
        <v>250</v>
      </c>
      <c r="K242" s="238"/>
      <c r="L242" s="238"/>
      <c r="M242" s="239"/>
      <c r="N242" s="239"/>
      <c r="O242" s="476" t="s">
        <v>28</v>
      </c>
      <c r="P242" s="476" t="s">
        <v>28</v>
      </c>
      <c r="Q242" s="243" t="s">
        <v>1620</v>
      </c>
    </row>
    <row r="243" spans="1:17">
      <c r="A243" s="479">
        <v>49</v>
      </c>
      <c r="B243" s="475" t="s">
        <v>1398</v>
      </c>
      <c r="C243" s="475" t="s">
        <v>602</v>
      </c>
      <c r="D243" s="476" t="s">
        <v>856</v>
      </c>
      <c r="E243" s="476">
        <v>6</v>
      </c>
      <c r="F243" s="476">
        <v>44</v>
      </c>
      <c r="G243" s="251">
        <f t="shared" si="3"/>
        <v>109.87</v>
      </c>
      <c r="H243" s="238">
        <v>109.87</v>
      </c>
      <c r="I243" s="238"/>
      <c r="J243" s="238"/>
      <c r="K243" s="238"/>
      <c r="L243" s="238"/>
      <c r="M243" s="239"/>
      <c r="N243" s="239"/>
      <c r="O243" s="476" t="s">
        <v>28</v>
      </c>
      <c r="P243" s="476" t="s">
        <v>28</v>
      </c>
      <c r="Q243" s="243" t="s">
        <v>1620</v>
      </c>
    </row>
    <row r="244" spans="1:17">
      <c r="A244" s="479">
        <v>50</v>
      </c>
      <c r="B244" s="475" t="s">
        <v>1399</v>
      </c>
      <c r="C244" s="475" t="s">
        <v>858</v>
      </c>
      <c r="D244" s="476" t="s">
        <v>858</v>
      </c>
      <c r="E244" s="476">
        <v>471</v>
      </c>
      <c r="F244" s="476">
        <v>1</v>
      </c>
      <c r="G244" s="251">
        <f t="shared" si="3"/>
        <v>250</v>
      </c>
      <c r="H244" s="238">
        <v>0</v>
      </c>
      <c r="I244" s="238"/>
      <c r="J244" s="238"/>
      <c r="K244" s="238"/>
      <c r="L244" s="238">
        <v>250</v>
      </c>
      <c r="M244" s="239"/>
      <c r="N244" s="239"/>
      <c r="O244" s="476" t="s">
        <v>28</v>
      </c>
      <c r="P244" s="476" t="s">
        <v>28</v>
      </c>
      <c r="Q244" s="243" t="s">
        <v>1620</v>
      </c>
    </row>
    <row r="245" spans="1:17">
      <c r="A245" s="479">
        <v>51</v>
      </c>
      <c r="B245" s="475" t="s">
        <v>860</v>
      </c>
      <c r="C245" s="475" t="s">
        <v>861</v>
      </c>
      <c r="D245" s="476" t="s">
        <v>861</v>
      </c>
      <c r="E245" s="476">
        <v>36</v>
      </c>
      <c r="F245" s="476">
        <v>9</v>
      </c>
      <c r="G245" s="251">
        <f t="shared" si="3"/>
        <v>250</v>
      </c>
      <c r="H245" s="238">
        <v>250</v>
      </c>
      <c r="I245" s="238"/>
      <c r="J245" s="238"/>
      <c r="K245" s="238"/>
      <c r="L245" s="238"/>
      <c r="M245" s="239"/>
      <c r="N245" s="239"/>
      <c r="O245" s="476" t="s">
        <v>28</v>
      </c>
      <c r="P245" s="476" t="s">
        <v>28</v>
      </c>
      <c r="Q245" s="243" t="s">
        <v>1620</v>
      </c>
    </row>
    <row r="246" spans="1:17">
      <c r="A246" s="479">
        <v>52</v>
      </c>
      <c r="B246" s="475" t="s">
        <v>1400</v>
      </c>
      <c r="C246" s="475" t="s">
        <v>855</v>
      </c>
      <c r="D246" s="476" t="s">
        <v>855</v>
      </c>
      <c r="E246" s="476">
        <v>99</v>
      </c>
      <c r="F246" s="476">
        <v>21</v>
      </c>
      <c r="G246" s="251">
        <f t="shared" si="3"/>
        <v>250</v>
      </c>
      <c r="H246" s="238"/>
      <c r="I246" s="238"/>
      <c r="J246" s="238"/>
      <c r="K246" s="238"/>
      <c r="L246" s="238"/>
      <c r="M246" s="238">
        <v>250</v>
      </c>
      <c r="N246" s="239"/>
      <c r="O246" s="476" t="s">
        <v>28</v>
      </c>
      <c r="P246" s="476" t="s">
        <v>28</v>
      </c>
      <c r="Q246" s="243" t="s">
        <v>1620</v>
      </c>
    </row>
    <row r="247" spans="1:17">
      <c r="A247" s="479">
        <v>53</v>
      </c>
      <c r="B247" s="475" t="s">
        <v>1401</v>
      </c>
      <c r="C247" s="475" t="s">
        <v>858</v>
      </c>
      <c r="D247" s="476" t="s">
        <v>858</v>
      </c>
      <c r="E247" s="476">
        <v>97</v>
      </c>
      <c r="F247" s="476">
        <v>42</v>
      </c>
      <c r="G247" s="251">
        <f t="shared" si="3"/>
        <v>120</v>
      </c>
      <c r="H247" s="238">
        <v>120</v>
      </c>
      <c r="I247" s="238"/>
      <c r="J247" s="238"/>
      <c r="K247" s="238"/>
      <c r="L247" s="238"/>
      <c r="M247" s="239"/>
      <c r="N247" s="239"/>
      <c r="O247" s="476" t="s">
        <v>28</v>
      </c>
      <c r="P247" s="476" t="s">
        <v>28</v>
      </c>
      <c r="Q247" s="243" t="s">
        <v>1620</v>
      </c>
    </row>
    <row r="248" spans="1:17">
      <c r="A248" s="479">
        <v>54</v>
      </c>
      <c r="B248" s="475" t="s">
        <v>1401</v>
      </c>
      <c r="C248" s="475" t="s">
        <v>858</v>
      </c>
      <c r="D248" s="476" t="s">
        <v>858</v>
      </c>
      <c r="E248" s="476">
        <v>98</v>
      </c>
      <c r="F248" s="476">
        <v>42</v>
      </c>
      <c r="G248" s="251">
        <f t="shared" si="3"/>
        <v>120</v>
      </c>
      <c r="H248" s="238">
        <v>120</v>
      </c>
      <c r="I248" s="238"/>
      <c r="J248" s="238"/>
      <c r="K248" s="238"/>
      <c r="L248" s="238"/>
      <c r="M248" s="239"/>
      <c r="N248" s="239"/>
      <c r="O248" s="476" t="s">
        <v>28</v>
      </c>
      <c r="P248" s="476" t="s">
        <v>28</v>
      </c>
      <c r="Q248" s="243" t="s">
        <v>1620</v>
      </c>
    </row>
    <row r="249" spans="1:17">
      <c r="A249" s="479">
        <v>55</v>
      </c>
      <c r="B249" s="475" t="s">
        <v>1402</v>
      </c>
      <c r="C249" s="475" t="s">
        <v>1403</v>
      </c>
      <c r="D249" s="476" t="s">
        <v>861</v>
      </c>
      <c r="E249" s="476">
        <v>268</v>
      </c>
      <c r="F249" s="476">
        <v>59</v>
      </c>
      <c r="G249" s="251">
        <f t="shared" si="3"/>
        <v>85.5</v>
      </c>
      <c r="H249" s="238">
        <v>0</v>
      </c>
      <c r="I249" s="238"/>
      <c r="J249" s="238"/>
      <c r="K249" s="238">
        <v>85.5</v>
      </c>
      <c r="L249" s="238"/>
      <c r="M249" s="239"/>
      <c r="N249" s="239"/>
      <c r="O249" s="476" t="s">
        <v>28</v>
      </c>
      <c r="P249" s="476" t="s">
        <v>28</v>
      </c>
      <c r="Q249" s="243" t="s">
        <v>1620</v>
      </c>
    </row>
    <row r="250" spans="1:17">
      <c r="A250" s="479">
        <v>56</v>
      </c>
      <c r="B250" s="475" t="s">
        <v>1404</v>
      </c>
      <c r="C250" s="475" t="s">
        <v>855</v>
      </c>
      <c r="D250" s="476" t="s">
        <v>855</v>
      </c>
      <c r="E250" s="476">
        <v>16</v>
      </c>
      <c r="F250" s="476">
        <v>19</v>
      </c>
      <c r="G250" s="251">
        <f t="shared" si="3"/>
        <v>250</v>
      </c>
      <c r="H250" s="238">
        <v>0</v>
      </c>
      <c r="I250" s="238"/>
      <c r="J250" s="238">
        <v>250</v>
      </c>
      <c r="K250" s="238"/>
      <c r="L250" s="238"/>
      <c r="M250" s="239"/>
      <c r="N250" s="239"/>
      <c r="O250" s="476" t="s">
        <v>28</v>
      </c>
      <c r="P250" s="476" t="s">
        <v>28</v>
      </c>
      <c r="Q250" s="243" t="s">
        <v>1620</v>
      </c>
    </row>
    <row r="251" spans="1:17">
      <c r="A251" s="479">
        <v>57</v>
      </c>
      <c r="B251" s="475" t="s">
        <v>1405</v>
      </c>
      <c r="C251" s="475" t="s">
        <v>855</v>
      </c>
      <c r="D251" s="476" t="s">
        <v>855</v>
      </c>
      <c r="E251" s="476">
        <v>92</v>
      </c>
      <c r="F251" s="476">
        <v>21</v>
      </c>
      <c r="G251" s="251">
        <f t="shared" si="3"/>
        <v>184</v>
      </c>
      <c r="H251" s="238">
        <v>184</v>
      </c>
      <c r="I251" s="238"/>
      <c r="J251" s="238"/>
      <c r="K251" s="238"/>
      <c r="L251" s="238"/>
      <c r="M251" s="239"/>
      <c r="N251" s="239"/>
      <c r="O251" s="476" t="s">
        <v>28</v>
      </c>
      <c r="P251" s="476" t="s">
        <v>28</v>
      </c>
      <c r="Q251" s="243" t="s">
        <v>1620</v>
      </c>
    </row>
    <row r="252" spans="1:17">
      <c r="A252" s="479">
        <v>58</v>
      </c>
      <c r="B252" s="475" t="s">
        <v>1406</v>
      </c>
      <c r="C252" s="475" t="s">
        <v>854</v>
      </c>
      <c r="D252" s="476" t="s">
        <v>854</v>
      </c>
      <c r="E252" s="476">
        <v>39</v>
      </c>
      <c r="F252" s="476">
        <v>49</v>
      </c>
      <c r="G252" s="251">
        <f t="shared" si="3"/>
        <v>160</v>
      </c>
      <c r="H252" s="238">
        <v>160</v>
      </c>
      <c r="I252" s="238"/>
      <c r="J252" s="238"/>
      <c r="K252" s="238"/>
      <c r="L252" s="238"/>
      <c r="M252" s="239"/>
      <c r="N252" s="239"/>
      <c r="O252" s="476" t="s">
        <v>28</v>
      </c>
      <c r="P252" s="476" t="s">
        <v>28</v>
      </c>
      <c r="Q252" s="243" t="s">
        <v>1620</v>
      </c>
    </row>
    <row r="253" spans="1:17">
      <c r="A253" s="479">
        <v>59</v>
      </c>
      <c r="B253" s="475" t="s">
        <v>1407</v>
      </c>
      <c r="C253" s="475" t="s">
        <v>853</v>
      </c>
      <c r="D253" s="476" t="s">
        <v>853</v>
      </c>
      <c r="E253" s="476" t="s">
        <v>1408</v>
      </c>
      <c r="F253" s="476" t="s">
        <v>1409</v>
      </c>
      <c r="G253" s="251">
        <f t="shared" si="3"/>
        <v>248.9</v>
      </c>
      <c r="H253" s="238">
        <v>0</v>
      </c>
      <c r="I253" s="238"/>
      <c r="J253" s="238">
        <v>248.9</v>
      </c>
      <c r="K253" s="238"/>
      <c r="L253" s="238"/>
      <c r="M253" s="239"/>
      <c r="N253" s="239"/>
      <c r="O253" s="476" t="s">
        <v>28</v>
      </c>
      <c r="P253" s="476" t="s">
        <v>28</v>
      </c>
      <c r="Q253" s="243" t="s">
        <v>1620</v>
      </c>
    </row>
    <row r="254" spans="1:17">
      <c r="A254" s="479">
        <v>60</v>
      </c>
      <c r="B254" s="475" t="s">
        <v>1410</v>
      </c>
      <c r="C254" s="475" t="s">
        <v>601</v>
      </c>
      <c r="D254" s="476" t="s">
        <v>601</v>
      </c>
      <c r="E254" s="476">
        <v>220</v>
      </c>
      <c r="F254" s="476">
        <v>5</v>
      </c>
      <c r="G254" s="251">
        <f t="shared" si="3"/>
        <v>228</v>
      </c>
      <c r="H254" s="238">
        <v>228</v>
      </c>
      <c r="I254" s="238"/>
      <c r="J254" s="238"/>
      <c r="K254" s="238"/>
      <c r="L254" s="238"/>
      <c r="M254" s="239"/>
      <c r="N254" s="239"/>
      <c r="O254" s="476" t="s">
        <v>28</v>
      </c>
      <c r="P254" s="476" t="s">
        <v>28</v>
      </c>
      <c r="Q254" s="243" t="s">
        <v>1620</v>
      </c>
    </row>
    <row r="255" spans="1:17">
      <c r="A255" s="479">
        <v>61</v>
      </c>
      <c r="B255" s="475" t="s">
        <v>859</v>
      </c>
      <c r="C255" s="475" t="s">
        <v>601</v>
      </c>
      <c r="D255" s="476" t="s">
        <v>601</v>
      </c>
      <c r="E255" s="476">
        <v>276</v>
      </c>
      <c r="F255" s="476">
        <v>5</v>
      </c>
      <c r="G255" s="251">
        <f t="shared" si="3"/>
        <v>250</v>
      </c>
      <c r="H255" s="238">
        <v>250</v>
      </c>
      <c r="I255" s="238"/>
      <c r="J255" s="238"/>
      <c r="K255" s="238"/>
      <c r="L255" s="238"/>
      <c r="M255" s="239"/>
      <c r="N255" s="239"/>
      <c r="O255" s="476" t="s">
        <v>28</v>
      </c>
      <c r="P255" s="476" t="s">
        <v>28</v>
      </c>
      <c r="Q255" s="243" t="s">
        <v>1620</v>
      </c>
    </row>
    <row r="256" spans="1:17">
      <c r="A256" s="479">
        <v>62</v>
      </c>
      <c r="B256" s="475" t="s">
        <v>1411</v>
      </c>
      <c r="C256" s="475" t="s">
        <v>855</v>
      </c>
      <c r="D256" s="476" t="s">
        <v>855</v>
      </c>
      <c r="E256" s="476">
        <v>26</v>
      </c>
      <c r="F256" s="476">
        <v>19</v>
      </c>
      <c r="G256" s="251">
        <f t="shared" si="3"/>
        <v>250</v>
      </c>
      <c r="H256" s="238">
        <v>250</v>
      </c>
      <c r="I256" s="238"/>
      <c r="J256" s="238"/>
      <c r="K256" s="238"/>
      <c r="L256" s="238"/>
      <c r="M256" s="239"/>
      <c r="N256" s="239"/>
      <c r="O256" s="476" t="s">
        <v>28</v>
      </c>
      <c r="P256" s="476" t="s">
        <v>28</v>
      </c>
      <c r="Q256" s="243" t="s">
        <v>1620</v>
      </c>
    </row>
    <row r="257" spans="1:17">
      <c r="A257" s="479">
        <v>63</v>
      </c>
      <c r="B257" s="474" t="s">
        <v>1412</v>
      </c>
      <c r="C257" s="474" t="s">
        <v>856</v>
      </c>
      <c r="D257" s="469" t="s">
        <v>856</v>
      </c>
      <c r="E257" s="476" t="s">
        <v>1413</v>
      </c>
      <c r="F257" s="476" t="s">
        <v>1414</v>
      </c>
      <c r="G257" s="251">
        <f t="shared" si="3"/>
        <v>250</v>
      </c>
      <c r="H257" s="238">
        <v>250</v>
      </c>
      <c r="I257" s="251"/>
      <c r="J257" s="251"/>
      <c r="K257" s="251"/>
      <c r="L257" s="251"/>
      <c r="M257" s="238"/>
      <c r="N257" s="240"/>
      <c r="O257" s="476" t="s">
        <v>28</v>
      </c>
      <c r="P257" s="476" t="s">
        <v>28</v>
      </c>
      <c r="Q257" s="243" t="s">
        <v>1620</v>
      </c>
    </row>
    <row r="258" spans="1:17">
      <c r="A258" s="479">
        <v>64</v>
      </c>
      <c r="B258" s="474" t="s">
        <v>1415</v>
      </c>
      <c r="C258" s="474" t="s">
        <v>853</v>
      </c>
      <c r="D258" s="469" t="s">
        <v>853</v>
      </c>
      <c r="E258" s="476">
        <v>74</v>
      </c>
      <c r="F258" s="476">
        <v>45</v>
      </c>
      <c r="G258" s="251">
        <f t="shared" si="3"/>
        <v>32.6</v>
      </c>
      <c r="H258" s="238">
        <v>32.6</v>
      </c>
      <c r="I258" s="251"/>
      <c r="J258" s="251"/>
      <c r="K258" s="251"/>
      <c r="L258" s="251"/>
      <c r="M258" s="238"/>
      <c r="N258" s="240"/>
      <c r="O258" s="476" t="s">
        <v>28</v>
      </c>
      <c r="P258" s="476" t="s">
        <v>28</v>
      </c>
      <c r="Q258" s="243" t="s">
        <v>1620</v>
      </c>
    </row>
    <row r="259" spans="1:17">
      <c r="A259" s="479">
        <v>65</v>
      </c>
      <c r="B259" s="474" t="s">
        <v>1416</v>
      </c>
      <c r="C259" s="474" t="s">
        <v>855</v>
      </c>
      <c r="D259" s="469" t="s">
        <v>855</v>
      </c>
      <c r="E259" s="476">
        <v>8</v>
      </c>
      <c r="F259" s="476">
        <v>19</v>
      </c>
      <c r="G259" s="251">
        <f t="shared" si="3"/>
        <v>250</v>
      </c>
      <c r="H259" s="238">
        <v>250</v>
      </c>
      <c r="I259" s="251"/>
      <c r="J259" s="251"/>
      <c r="K259" s="251"/>
      <c r="L259" s="251"/>
      <c r="M259" s="238"/>
      <c r="N259" s="240"/>
      <c r="O259" s="476" t="s">
        <v>28</v>
      </c>
      <c r="P259" s="476" t="s">
        <v>28</v>
      </c>
      <c r="Q259" s="243" t="s">
        <v>1620</v>
      </c>
    </row>
    <row r="260" spans="1:17">
      <c r="A260" s="479">
        <v>66</v>
      </c>
      <c r="B260" s="474" t="s">
        <v>1417</v>
      </c>
      <c r="C260" s="474" t="s">
        <v>855</v>
      </c>
      <c r="D260" s="469" t="s">
        <v>855</v>
      </c>
      <c r="E260" s="476">
        <v>313</v>
      </c>
      <c r="F260" s="476">
        <v>12</v>
      </c>
      <c r="G260" s="251">
        <f t="shared" si="3"/>
        <v>250</v>
      </c>
      <c r="H260" s="238">
        <v>250</v>
      </c>
      <c r="I260" s="251"/>
      <c r="J260" s="251"/>
      <c r="K260" s="251"/>
      <c r="L260" s="251"/>
      <c r="M260" s="238"/>
      <c r="N260" s="240"/>
      <c r="O260" s="476" t="s">
        <v>28</v>
      </c>
      <c r="P260" s="476" t="s">
        <v>28</v>
      </c>
      <c r="Q260" s="243" t="s">
        <v>1620</v>
      </c>
    </row>
    <row r="261" spans="1:17">
      <c r="A261" s="479">
        <v>67</v>
      </c>
      <c r="B261" s="474" t="s">
        <v>1418</v>
      </c>
      <c r="C261" s="474" t="s">
        <v>856</v>
      </c>
      <c r="D261" s="469" t="s">
        <v>856</v>
      </c>
      <c r="E261" s="476">
        <v>93</v>
      </c>
      <c r="F261" s="476">
        <v>34</v>
      </c>
      <c r="G261" s="251">
        <f t="shared" si="3"/>
        <v>53.9</v>
      </c>
      <c r="H261" s="238">
        <v>53.9</v>
      </c>
      <c r="I261" s="251"/>
      <c r="J261" s="251"/>
      <c r="K261" s="251"/>
      <c r="L261" s="251"/>
      <c r="M261" s="238"/>
      <c r="N261" s="240"/>
      <c r="O261" s="476" t="s">
        <v>28</v>
      </c>
      <c r="P261" s="476" t="s">
        <v>28</v>
      </c>
      <c r="Q261" s="243" t="s">
        <v>1620</v>
      </c>
    </row>
    <row r="262" spans="1:17">
      <c r="A262" s="479">
        <v>68</v>
      </c>
      <c r="B262" s="474" t="s">
        <v>1419</v>
      </c>
      <c r="C262" s="474" t="s">
        <v>856</v>
      </c>
      <c r="D262" s="469" t="s">
        <v>856</v>
      </c>
      <c r="E262" s="476">
        <v>35</v>
      </c>
      <c r="F262" s="476">
        <v>34</v>
      </c>
      <c r="G262" s="251">
        <f t="shared" si="3"/>
        <v>68.900000000000006</v>
      </c>
      <c r="H262" s="238">
        <v>68.900000000000006</v>
      </c>
      <c r="I262" s="251"/>
      <c r="J262" s="251"/>
      <c r="K262" s="251"/>
      <c r="L262" s="251"/>
      <c r="M262" s="238"/>
      <c r="N262" s="240"/>
      <c r="O262" s="476" t="s">
        <v>28</v>
      </c>
      <c r="P262" s="476" t="s">
        <v>28</v>
      </c>
      <c r="Q262" s="243" t="s">
        <v>1620</v>
      </c>
    </row>
    <row r="263" spans="1:17">
      <c r="A263" s="479">
        <v>69</v>
      </c>
      <c r="B263" s="474" t="s">
        <v>1420</v>
      </c>
      <c r="C263" s="474" t="s">
        <v>858</v>
      </c>
      <c r="D263" s="469" t="s">
        <v>858</v>
      </c>
      <c r="E263" s="476">
        <v>55</v>
      </c>
      <c r="F263" s="476">
        <v>44</v>
      </c>
      <c r="G263" s="251">
        <f t="shared" si="3"/>
        <v>90.7</v>
      </c>
      <c r="H263" s="238">
        <v>90.7</v>
      </c>
      <c r="I263" s="251"/>
      <c r="J263" s="251"/>
      <c r="K263" s="251"/>
      <c r="L263" s="251"/>
      <c r="M263" s="238"/>
      <c r="N263" s="240"/>
      <c r="O263" s="476" t="s">
        <v>28</v>
      </c>
      <c r="P263" s="476" t="s">
        <v>28</v>
      </c>
      <c r="Q263" s="243" t="s">
        <v>1620</v>
      </c>
    </row>
    <row r="264" spans="1:17">
      <c r="A264" s="479">
        <v>70</v>
      </c>
      <c r="B264" s="474" t="s">
        <v>1421</v>
      </c>
      <c r="C264" s="474" t="s">
        <v>856</v>
      </c>
      <c r="D264" s="469" t="s">
        <v>1422</v>
      </c>
      <c r="E264" s="476">
        <v>325</v>
      </c>
      <c r="F264" s="476">
        <v>1</v>
      </c>
      <c r="G264" s="251">
        <f t="shared" si="3"/>
        <v>250</v>
      </c>
      <c r="H264" s="238">
        <v>0</v>
      </c>
      <c r="I264" s="251"/>
      <c r="J264" s="251"/>
      <c r="K264" s="251"/>
      <c r="L264" s="251">
        <v>250</v>
      </c>
      <c r="M264" s="238"/>
      <c r="N264" s="240"/>
      <c r="O264" s="476" t="s">
        <v>28</v>
      </c>
      <c r="P264" s="476" t="s">
        <v>28</v>
      </c>
      <c r="Q264" s="243" t="s">
        <v>1620</v>
      </c>
    </row>
    <row r="265" spans="1:17">
      <c r="A265" s="479">
        <v>71</v>
      </c>
      <c r="B265" s="474" t="s">
        <v>1423</v>
      </c>
      <c r="C265" s="474" t="s">
        <v>857</v>
      </c>
      <c r="D265" s="469" t="s">
        <v>857</v>
      </c>
      <c r="E265" s="476">
        <v>46</v>
      </c>
      <c r="F265" s="476">
        <v>29</v>
      </c>
      <c r="G265" s="251">
        <f t="shared" si="3"/>
        <v>94.8</v>
      </c>
      <c r="H265" s="238">
        <v>94.8</v>
      </c>
      <c r="I265" s="251"/>
      <c r="J265" s="251"/>
      <c r="K265" s="251"/>
      <c r="L265" s="251"/>
      <c r="M265" s="238"/>
      <c r="N265" s="240"/>
      <c r="O265" s="476" t="s">
        <v>28</v>
      </c>
      <c r="P265" s="476" t="s">
        <v>28</v>
      </c>
      <c r="Q265" s="243" t="s">
        <v>1620</v>
      </c>
    </row>
    <row r="266" spans="1:17">
      <c r="A266" s="479">
        <v>72</v>
      </c>
      <c r="B266" s="474" t="s">
        <v>1424</v>
      </c>
      <c r="C266" s="474" t="s">
        <v>1383</v>
      </c>
      <c r="D266" s="469" t="s">
        <v>1425</v>
      </c>
      <c r="E266" s="476">
        <v>21</v>
      </c>
      <c r="F266" s="476">
        <v>24</v>
      </c>
      <c r="G266" s="251">
        <f t="shared" si="3"/>
        <v>68</v>
      </c>
      <c r="H266" s="238">
        <v>68</v>
      </c>
      <c r="I266" s="251"/>
      <c r="J266" s="251"/>
      <c r="K266" s="251"/>
      <c r="L266" s="251"/>
      <c r="M266" s="238"/>
      <c r="N266" s="240"/>
      <c r="O266" s="476" t="s">
        <v>28</v>
      </c>
      <c r="P266" s="476" t="s">
        <v>28</v>
      </c>
      <c r="Q266" s="243" t="s">
        <v>1620</v>
      </c>
    </row>
    <row r="267" spans="1:17">
      <c r="A267" s="479">
        <v>73</v>
      </c>
      <c r="B267" s="474" t="s">
        <v>1426</v>
      </c>
      <c r="C267" s="474" t="s">
        <v>617</v>
      </c>
      <c r="D267" s="469" t="s">
        <v>1383</v>
      </c>
      <c r="E267" s="476">
        <v>74</v>
      </c>
      <c r="F267" s="476">
        <v>42</v>
      </c>
      <c r="G267" s="251">
        <f t="shared" si="3"/>
        <v>150.80000000000001</v>
      </c>
      <c r="H267" s="238">
        <v>150.80000000000001</v>
      </c>
      <c r="I267" s="251"/>
      <c r="J267" s="251"/>
      <c r="K267" s="251"/>
      <c r="L267" s="251"/>
      <c r="M267" s="238"/>
      <c r="N267" s="240"/>
      <c r="O267" s="476" t="s">
        <v>28</v>
      </c>
      <c r="P267" s="476" t="s">
        <v>28</v>
      </c>
      <c r="Q267" s="243" t="s">
        <v>1620</v>
      </c>
    </row>
    <row r="268" spans="1:17">
      <c r="A268" s="479">
        <v>74</v>
      </c>
      <c r="B268" s="474" t="s">
        <v>1427</v>
      </c>
      <c r="C268" s="474" t="s">
        <v>1428</v>
      </c>
      <c r="D268" s="469" t="s">
        <v>1428</v>
      </c>
      <c r="E268" s="476">
        <v>61</v>
      </c>
      <c r="F268" s="476">
        <v>29</v>
      </c>
      <c r="G268" s="251">
        <f t="shared" si="3"/>
        <v>5.5</v>
      </c>
      <c r="H268" s="238">
        <v>5.5</v>
      </c>
      <c r="I268" s="251"/>
      <c r="J268" s="251"/>
      <c r="K268" s="251"/>
      <c r="L268" s="251"/>
      <c r="M268" s="238"/>
      <c r="N268" s="240"/>
      <c r="O268" s="476" t="s">
        <v>28</v>
      </c>
      <c r="P268" s="476" t="s">
        <v>28</v>
      </c>
      <c r="Q268" s="243" t="s">
        <v>1620</v>
      </c>
    </row>
    <row r="269" spans="1:17">
      <c r="A269" s="479">
        <v>75</v>
      </c>
      <c r="B269" s="474" t="s">
        <v>1427</v>
      </c>
      <c r="C269" s="474" t="s">
        <v>1428</v>
      </c>
      <c r="D269" s="469" t="s">
        <v>1428</v>
      </c>
      <c r="E269" s="476">
        <v>62</v>
      </c>
      <c r="F269" s="476">
        <v>29</v>
      </c>
      <c r="G269" s="251">
        <f t="shared" si="3"/>
        <v>53.4</v>
      </c>
      <c r="H269" s="238">
        <v>53.4</v>
      </c>
      <c r="I269" s="251"/>
      <c r="J269" s="251"/>
      <c r="K269" s="251"/>
      <c r="L269" s="251"/>
      <c r="M269" s="238"/>
      <c r="N269" s="240"/>
      <c r="O269" s="476" t="s">
        <v>28</v>
      </c>
      <c r="P269" s="476" t="s">
        <v>28</v>
      </c>
      <c r="Q269" s="243" t="s">
        <v>1620</v>
      </c>
    </row>
    <row r="270" spans="1:17">
      <c r="A270" s="479">
        <v>76</v>
      </c>
      <c r="B270" s="474" t="s">
        <v>1429</v>
      </c>
      <c r="C270" s="474" t="s">
        <v>861</v>
      </c>
      <c r="D270" s="469" t="s">
        <v>851</v>
      </c>
      <c r="E270" s="476">
        <v>136</v>
      </c>
      <c r="F270" s="476">
        <v>52</v>
      </c>
      <c r="G270" s="251">
        <f t="shared" si="3"/>
        <v>25.8</v>
      </c>
      <c r="H270" s="238">
        <v>25.8</v>
      </c>
      <c r="I270" s="251"/>
      <c r="J270" s="251"/>
      <c r="K270" s="251"/>
      <c r="L270" s="251"/>
      <c r="M270" s="238"/>
      <c r="N270" s="240"/>
      <c r="O270" s="476" t="s">
        <v>28</v>
      </c>
      <c r="P270" s="476" t="s">
        <v>28</v>
      </c>
      <c r="Q270" s="243" t="s">
        <v>1620</v>
      </c>
    </row>
    <row r="271" spans="1:17">
      <c r="A271" s="479">
        <v>77</v>
      </c>
      <c r="B271" s="474" t="s">
        <v>1430</v>
      </c>
      <c r="C271" s="474" t="s">
        <v>855</v>
      </c>
      <c r="D271" s="469" t="s">
        <v>855</v>
      </c>
      <c r="E271" s="476">
        <v>325</v>
      </c>
      <c r="F271" s="476">
        <v>12</v>
      </c>
      <c r="G271" s="251">
        <f t="shared" si="3"/>
        <v>250</v>
      </c>
      <c r="H271" s="238">
        <v>250</v>
      </c>
      <c r="I271" s="251"/>
      <c r="J271" s="251"/>
      <c r="K271" s="251"/>
      <c r="L271" s="251"/>
      <c r="M271" s="238"/>
      <c r="N271" s="240"/>
      <c r="O271" s="476" t="s">
        <v>28</v>
      </c>
      <c r="P271" s="476" t="s">
        <v>28</v>
      </c>
      <c r="Q271" s="243" t="s">
        <v>1620</v>
      </c>
    </row>
    <row r="272" spans="1:17">
      <c r="A272" s="479">
        <v>78</v>
      </c>
      <c r="B272" s="474" t="s">
        <v>1431</v>
      </c>
      <c r="C272" s="474" t="s">
        <v>617</v>
      </c>
      <c r="D272" s="469" t="s">
        <v>853</v>
      </c>
      <c r="E272" s="476">
        <v>58</v>
      </c>
      <c r="F272" s="476">
        <v>42</v>
      </c>
      <c r="G272" s="251">
        <f t="shared" si="3"/>
        <v>250</v>
      </c>
      <c r="H272" s="238">
        <v>250</v>
      </c>
      <c r="I272" s="251"/>
      <c r="J272" s="251"/>
      <c r="K272" s="251"/>
      <c r="L272" s="251"/>
      <c r="M272" s="238"/>
      <c r="N272" s="240"/>
      <c r="O272" s="476" t="s">
        <v>28</v>
      </c>
      <c r="P272" s="476" t="s">
        <v>28</v>
      </c>
      <c r="Q272" s="243" t="s">
        <v>1620</v>
      </c>
    </row>
    <row r="273" spans="1:17">
      <c r="A273" s="479">
        <v>79</v>
      </c>
      <c r="B273" s="474" t="s">
        <v>867</v>
      </c>
      <c r="C273" s="474" t="s">
        <v>1432</v>
      </c>
      <c r="D273" s="469" t="s">
        <v>1432</v>
      </c>
      <c r="E273" s="476">
        <v>144</v>
      </c>
      <c r="F273" s="476">
        <v>32</v>
      </c>
      <c r="G273" s="251">
        <f t="shared" si="3"/>
        <v>240</v>
      </c>
      <c r="H273" s="238">
        <v>240</v>
      </c>
      <c r="I273" s="251"/>
      <c r="J273" s="251"/>
      <c r="K273" s="251"/>
      <c r="L273" s="251"/>
      <c r="M273" s="238"/>
      <c r="N273" s="240"/>
      <c r="O273" s="476" t="s">
        <v>28</v>
      </c>
      <c r="P273" s="476" t="s">
        <v>28</v>
      </c>
      <c r="Q273" s="243" t="s">
        <v>1620</v>
      </c>
    </row>
    <row r="274" spans="1:17">
      <c r="A274" s="257" t="s">
        <v>679</v>
      </c>
      <c r="B274" s="270" t="s">
        <v>1047</v>
      </c>
      <c r="C274" s="270"/>
      <c r="D274" s="271"/>
      <c r="E274" s="272"/>
      <c r="F274" s="245"/>
      <c r="G274" s="275"/>
      <c r="H274" s="275"/>
      <c r="I274" s="275"/>
      <c r="J274" s="275"/>
      <c r="K274" s="275"/>
      <c r="L274" s="275"/>
      <c r="M274" s="275"/>
      <c r="N274" s="275"/>
      <c r="O274" s="272"/>
      <c r="P274" s="272"/>
    </row>
    <row r="275" spans="1:17">
      <c r="A275" s="465">
        <v>1</v>
      </c>
      <c r="B275" s="466" t="s">
        <v>1048</v>
      </c>
      <c r="C275" s="299" t="s">
        <v>943</v>
      </c>
      <c r="D275" s="276" t="s">
        <v>943</v>
      </c>
      <c r="E275" s="259" t="s">
        <v>1049</v>
      </c>
      <c r="F275" s="259" t="s">
        <v>1050</v>
      </c>
      <c r="G275" s="464">
        <v>400</v>
      </c>
      <c r="H275" s="464">
        <v>400</v>
      </c>
      <c r="I275" s="260"/>
      <c r="J275" s="260"/>
      <c r="K275" s="464"/>
      <c r="L275" s="260"/>
      <c r="M275" s="260"/>
      <c r="N275" s="260"/>
      <c r="O275" s="261" t="s">
        <v>27</v>
      </c>
      <c r="P275" s="261" t="s">
        <v>27</v>
      </c>
    </row>
    <row r="276" spans="1:17" ht="36.6">
      <c r="A276" s="465">
        <v>2</v>
      </c>
      <c r="B276" s="466" t="s">
        <v>1051</v>
      </c>
      <c r="C276" s="299" t="s">
        <v>945</v>
      </c>
      <c r="D276" s="276" t="s">
        <v>945</v>
      </c>
      <c r="E276" s="259" t="s">
        <v>1052</v>
      </c>
      <c r="F276" s="259">
        <v>8</v>
      </c>
      <c r="G276" s="464">
        <f>SUM(H276:M276)</f>
        <v>400</v>
      </c>
      <c r="H276" s="464">
        <v>151</v>
      </c>
      <c r="I276" s="260"/>
      <c r="J276" s="260">
        <v>249</v>
      </c>
      <c r="K276" s="464"/>
      <c r="L276" s="260"/>
      <c r="M276" s="260"/>
      <c r="N276" s="260"/>
      <c r="O276" s="261" t="s">
        <v>27</v>
      </c>
      <c r="P276" s="261" t="s">
        <v>27</v>
      </c>
    </row>
    <row r="277" spans="1:17">
      <c r="A277" s="479">
        <v>3</v>
      </c>
      <c r="B277" s="466" t="s">
        <v>1053</v>
      </c>
      <c r="C277" s="299" t="s">
        <v>947</v>
      </c>
      <c r="D277" s="276" t="s">
        <v>1130</v>
      </c>
      <c r="E277" s="259">
        <v>406</v>
      </c>
      <c r="F277" s="259">
        <v>8</v>
      </c>
      <c r="G277" s="464">
        <f>SUM(H277:M277)</f>
        <v>37.700000000000003</v>
      </c>
      <c r="H277" s="260">
        <v>37.700000000000003</v>
      </c>
      <c r="I277" s="260"/>
      <c r="J277" s="260"/>
      <c r="K277" s="464"/>
      <c r="L277" s="260"/>
      <c r="M277" s="260"/>
      <c r="N277" s="260"/>
      <c r="O277" s="261" t="s">
        <v>27</v>
      </c>
      <c r="P277" s="261" t="s">
        <v>27</v>
      </c>
    </row>
    <row r="278" spans="1:17">
      <c r="A278" s="479">
        <v>4</v>
      </c>
      <c r="B278" s="466" t="s">
        <v>948</v>
      </c>
      <c r="C278" s="299" t="s">
        <v>943</v>
      </c>
      <c r="D278" s="276" t="s">
        <v>943</v>
      </c>
      <c r="E278" s="259">
        <v>29</v>
      </c>
      <c r="F278" s="259">
        <v>27</v>
      </c>
      <c r="G278" s="464">
        <f>SUM(H278:M278)</f>
        <v>120</v>
      </c>
      <c r="H278" s="464">
        <v>120</v>
      </c>
      <c r="I278" s="260"/>
      <c r="J278" s="260"/>
      <c r="K278" s="464"/>
      <c r="L278" s="260"/>
      <c r="M278" s="260"/>
      <c r="N278" s="260"/>
      <c r="O278" s="261" t="s">
        <v>27</v>
      </c>
      <c r="P278" s="261" t="s">
        <v>27</v>
      </c>
    </row>
    <row r="279" spans="1:17">
      <c r="A279" s="479">
        <v>5</v>
      </c>
      <c r="B279" s="466" t="s">
        <v>1054</v>
      </c>
      <c r="C279" s="299" t="s">
        <v>1131</v>
      </c>
      <c r="D279" s="276" t="s">
        <v>1131</v>
      </c>
      <c r="E279" s="259">
        <v>163</v>
      </c>
      <c r="F279" s="259">
        <v>8</v>
      </c>
      <c r="G279" s="464">
        <v>160.97999999999999</v>
      </c>
      <c r="H279" s="464">
        <v>160.97999999999999</v>
      </c>
      <c r="I279" s="260"/>
      <c r="J279" s="260"/>
      <c r="K279" s="464"/>
      <c r="L279" s="260"/>
      <c r="M279" s="260"/>
      <c r="N279" s="260"/>
      <c r="O279" s="261" t="s">
        <v>27</v>
      </c>
      <c r="P279" s="261" t="s">
        <v>27</v>
      </c>
    </row>
    <row r="280" spans="1:17">
      <c r="A280" s="479">
        <v>6</v>
      </c>
      <c r="B280" s="466" t="s">
        <v>1055</v>
      </c>
      <c r="C280" s="299" t="s">
        <v>943</v>
      </c>
      <c r="D280" s="276" t="s">
        <v>943</v>
      </c>
      <c r="E280" s="259">
        <v>399</v>
      </c>
      <c r="F280" s="259">
        <v>20</v>
      </c>
      <c r="G280" s="464">
        <v>311.98</v>
      </c>
      <c r="H280" s="464">
        <v>311.98</v>
      </c>
      <c r="I280" s="260"/>
      <c r="J280" s="260"/>
      <c r="K280" s="464"/>
      <c r="L280" s="260"/>
      <c r="M280" s="260"/>
      <c r="N280" s="260"/>
      <c r="O280" s="261" t="s">
        <v>27</v>
      </c>
      <c r="P280" s="261" t="s">
        <v>27</v>
      </c>
    </row>
    <row r="281" spans="1:17">
      <c r="A281" s="479">
        <v>7</v>
      </c>
      <c r="B281" s="466" t="s">
        <v>922</v>
      </c>
      <c r="C281" s="299" t="s">
        <v>1131</v>
      </c>
      <c r="D281" s="276" t="s">
        <v>1130</v>
      </c>
      <c r="E281" s="259">
        <v>678</v>
      </c>
      <c r="F281" s="259">
        <v>8</v>
      </c>
      <c r="G281" s="464">
        <f>SUM(H281:M281)</f>
        <v>202.7</v>
      </c>
      <c r="H281" s="464">
        <v>202.7</v>
      </c>
      <c r="I281" s="260"/>
      <c r="J281" s="260"/>
      <c r="K281" s="464"/>
      <c r="L281" s="260"/>
      <c r="M281" s="260"/>
      <c r="N281" s="260"/>
      <c r="O281" s="261" t="s">
        <v>27</v>
      </c>
      <c r="P281" s="261" t="s">
        <v>27</v>
      </c>
    </row>
    <row r="282" spans="1:17" ht="36.6">
      <c r="A282" s="479">
        <v>8</v>
      </c>
      <c r="B282" s="466" t="s">
        <v>1056</v>
      </c>
      <c r="C282" s="299" t="s">
        <v>1132</v>
      </c>
      <c r="D282" s="276" t="s">
        <v>1130</v>
      </c>
      <c r="E282" s="259">
        <v>701</v>
      </c>
      <c r="F282" s="259">
        <v>13</v>
      </c>
      <c r="G282" s="464">
        <v>400</v>
      </c>
      <c r="H282" s="464">
        <v>400</v>
      </c>
      <c r="I282" s="260"/>
      <c r="J282" s="260"/>
      <c r="K282" s="464"/>
      <c r="L282" s="260"/>
      <c r="M282" s="260"/>
      <c r="N282" s="260"/>
      <c r="O282" s="261" t="s">
        <v>27</v>
      </c>
      <c r="P282" s="261" t="s">
        <v>27</v>
      </c>
    </row>
    <row r="283" spans="1:17">
      <c r="A283" s="479">
        <v>9</v>
      </c>
      <c r="B283" s="466" t="s">
        <v>1057</v>
      </c>
      <c r="C283" s="299" t="s">
        <v>946</v>
      </c>
      <c r="D283" s="276" t="s">
        <v>946</v>
      </c>
      <c r="E283" s="259">
        <v>311</v>
      </c>
      <c r="F283" s="259">
        <v>4</v>
      </c>
      <c r="G283" s="464">
        <v>44.23</v>
      </c>
      <c r="H283" s="464"/>
      <c r="I283" s="260"/>
      <c r="J283" s="260"/>
      <c r="K283" s="464">
        <v>44.23</v>
      </c>
      <c r="L283" s="260"/>
      <c r="M283" s="260"/>
      <c r="N283" s="260"/>
      <c r="O283" s="261" t="s">
        <v>27</v>
      </c>
      <c r="P283" s="261" t="s">
        <v>27</v>
      </c>
    </row>
    <row r="284" spans="1:17">
      <c r="A284" s="479">
        <v>10</v>
      </c>
      <c r="B284" s="466" t="s">
        <v>1057</v>
      </c>
      <c r="C284" s="299" t="s">
        <v>946</v>
      </c>
      <c r="D284" s="276" t="s">
        <v>946</v>
      </c>
      <c r="E284" s="259">
        <v>312</v>
      </c>
      <c r="F284" s="259">
        <v>4</v>
      </c>
      <c r="G284" s="464">
        <v>98.83</v>
      </c>
      <c r="H284" s="464"/>
      <c r="I284" s="260"/>
      <c r="J284" s="260"/>
      <c r="K284" s="464">
        <v>98.83</v>
      </c>
      <c r="L284" s="260"/>
      <c r="M284" s="260"/>
      <c r="N284" s="260"/>
      <c r="O284" s="261" t="s">
        <v>27</v>
      </c>
      <c r="P284" s="261" t="s">
        <v>27</v>
      </c>
    </row>
    <row r="285" spans="1:17">
      <c r="A285" s="479">
        <v>11</v>
      </c>
      <c r="B285" s="466" t="s">
        <v>1057</v>
      </c>
      <c r="C285" s="299" t="s">
        <v>946</v>
      </c>
      <c r="D285" s="276" t="s">
        <v>946</v>
      </c>
      <c r="E285" s="259">
        <v>313</v>
      </c>
      <c r="F285" s="259">
        <v>4</v>
      </c>
      <c r="G285" s="464">
        <f>SUM(H285:M285)</f>
        <v>35.6</v>
      </c>
      <c r="H285" s="464"/>
      <c r="I285" s="260"/>
      <c r="J285" s="260"/>
      <c r="K285" s="464">
        <v>35.6</v>
      </c>
      <c r="L285" s="260"/>
      <c r="M285" s="260"/>
      <c r="N285" s="260"/>
      <c r="O285" s="261" t="s">
        <v>27</v>
      </c>
      <c r="P285" s="261" t="s">
        <v>27</v>
      </c>
    </row>
    <row r="286" spans="1:17">
      <c r="A286" s="479">
        <v>12</v>
      </c>
      <c r="B286" s="466" t="s">
        <v>1058</v>
      </c>
      <c r="C286" s="299" t="s">
        <v>944</v>
      </c>
      <c r="D286" s="276" t="s">
        <v>944</v>
      </c>
      <c r="E286" s="259">
        <v>101</v>
      </c>
      <c r="F286" s="259">
        <v>30</v>
      </c>
      <c r="G286" s="464">
        <f>SUM(H286:M286)</f>
        <v>86.9</v>
      </c>
      <c r="H286" s="464">
        <v>86.9</v>
      </c>
      <c r="I286" s="260"/>
      <c r="J286" s="260"/>
      <c r="K286" s="464"/>
      <c r="L286" s="260"/>
      <c r="M286" s="260"/>
      <c r="N286" s="260"/>
      <c r="O286" s="261" t="s">
        <v>27</v>
      </c>
      <c r="P286" s="261" t="s">
        <v>27</v>
      </c>
    </row>
    <row r="287" spans="1:17">
      <c r="A287" s="479">
        <v>13</v>
      </c>
      <c r="B287" s="466" t="s">
        <v>941</v>
      </c>
      <c r="C287" s="299" t="s">
        <v>944</v>
      </c>
      <c r="D287" s="276" t="s">
        <v>944</v>
      </c>
      <c r="E287" s="259">
        <v>8</v>
      </c>
      <c r="F287" s="259">
        <v>30</v>
      </c>
      <c r="G287" s="464">
        <f>SUM(H287:M287)</f>
        <v>191.1</v>
      </c>
      <c r="H287" s="260">
        <v>191.1</v>
      </c>
      <c r="I287" s="260"/>
      <c r="J287" s="260"/>
      <c r="K287" s="464"/>
      <c r="L287" s="260"/>
      <c r="M287" s="260"/>
      <c r="N287" s="260"/>
      <c r="O287" s="261" t="s">
        <v>27</v>
      </c>
      <c r="P287" s="261" t="s">
        <v>27</v>
      </c>
    </row>
    <row r="288" spans="1:17">
      <c r="A288" s="479">
        <v>14</v>
      </c>
      <c r="B288" s="466" t="s">
        <v>941</v>
      </c>
      <c r="C288" s="299" t="s">
        <v>944</v>
      </c>
      <c r="D288" s="276" t="s">
        <v>944</v>
      </c>
      <c r="E288" s="259">
        <v>9</v>
      </c>
      <c r="F288" s="259">
        <v>30</v>
      </c>
      <c r="G288" s="464">
        <f>SUM(H288:M288)</f>
        <v>161.4</v>
      </c>
      <c r="H288" s="464">
        <v>161.4</v>
      </c>
      <c r="I288" s="260"/>
      <c r="J288" s="260"/>
      <c r="K288" s="464"/>
      <c r="L288" s="260"/>
      <c r="M288" s="260"/>
      <c r="N288" s="260"/>
      <c r="O288" s="261" t="s">
        <v>27</v>
      </c>
      <c r="P288" s="261" t="s">
        <v>27</v>
      </c>
    </row>
    <row r="289" spans="1:17">
      <c r="A289" s="479">
        <v>15</v>
      </c>
      <c r="B289" s="466" t="s">
        <v>948</v>
      </c>
      <c r="C289" s="299" t="s">
        <v>943</v>
      </c>
      <c r="D289" s="276" t="s">
        <v>943</v>
      </c>
      <c r="E289" s="259">
        <v>169</v>
      </c>
      <c r="F289" s="259">
        <v>27</v>
      </c>
      <c r="G289" s="464">
        <v>234</v>
      </c>
      <c r="H289" s="464">
        <v>234</v>
      </c>
      <c r="I289" s="260"/>
      <c r="J289" s="260"/>
      <c r="K289" s="464"/>
      <c r="L289" s="260"/>
      <c r="M289" s="260"/>
      <c r="N289" s="260"/>
      <c r="O289" s="261" t="s">
        <v>27</v>
      </c>
      <c r="P289" s="261" t="s">
        <v>27</v>
      </c>
    </row>
    <row r="290" spans="1:17">
      <c r="A290" s="479">
        <v>16</v>
      </c>
      <c r="B290" s="466" t="s">
        <v>942</v>
      </c>
      <c r="C290" s="299" t="s">
        <v>947</v>
      </c>
      <c r="D290" s="276" t="s">
        <v>947</v>
      </c>
      <c r="E290" s="259">
        <v>15</v>
      </c>
      <c r="F290" s="259">
        <v>13</v>
      </c>
      <c r="G290" s="464">
        <v>290.8</v>
      </c>
      <c r="H290" s="464"/>
      <c r="I290" s="260"/>
      <c r="J290" s="260"/>
      <c r="K290" s="464">
        <v>290.8</v>
      </c>
      <c r="L290" s="260"/>
      <c r="M290" s="260"/>
      <c r="N290" s="260"/>
      <c r="O290" s="261" t="s">
        <v>27</v>
      </c>
      <c r="P290" s="261" t="s">
        <v>27</v>
      </c>
    </row>
    <row r="291" spans="1:17" ht="36.6">
      <c r="A291" s="479">
        <v>17</v>
      </c>
      <c r="B291" s="466" t="s">
        <v>1059</v>
      </c>
      <c r="C291" s="299" t="s">
        <v>945</v>
      </c>
      <c r="D291" s="276" t="s">
        <v>945</v>
      </c>
      <c r="E291" s="259">
        <v>661</v>
      </c>
      <c r="F291" s="259">
        <v>8</v>
      </c>
      <c r="G291" s="464">
        <f>SUM(H291:M291)</f>
        <v>120</v>
      </c>
      <c r="H291" s="464">
        <v>120</v>
      </c>
      <c r="I291" s="260"/>
      <c r="J291" s="260"/>
      <c r="K291" s="464"/>
      <c r="L291" s="260"/>
      <c r="M291" s="260"/>
      <c r="N291" s="260"/>
      <c r="O291" s="261" t="s">
        <v>27</v>
      </c>
      <c r="P291" s="261" t="s">
        <v>27</v>
      </c>
    </row>
    <row r="292" spans="1:17">
      <c r="A292" s="479">
        <v>18</v>
      </c>
      <c r="B292" s="466" t="s">
        <v>939</v>
      </c>
      <c r="C292" s="299" t="s">
        <v>947</v>
      </c>
      <c r="D292" s="276" t="s">
        <v>947</v>
      </c>
      <c r="E292" s="259" t="s">
        <v>1060</v>
      </c>
      <c r="F292" s="259">
        <v>13</v>
      </c>
      <c r="G292" s="464">
        <f>SUM(H292:M292)</f>
        <v>133.30000000000001</v>
      </c>
      <c r="H292" s="464"/>
      <c r="I292" s="260"/>
      <c r="J292" s="260"/>
      <c r="K292" s="464">
        <v>133.30000000000001</v>
      </c>
      <c r="L292" s="260"/>
      <c r="M292" s="260"/>
      <c r="N292" s="260"/>
      <c r="O292" s="261" t="s">
        <v>27</v>
      </c>
      <c r="P292" s="261" t="s">
        <v>27</v>
      </c>
    </row>
    <row r="293" spans="1:17">
      <c r="A293" s="479">
        <v>19</v>
      </c>
      <c r="B293" s="466" t="s">
        <v>940</v>
      </c>
      <c r="C293" s="299" t="s">
        <v>947</v>
      </c>
      <c r="D293" s="276" t="s">
        <v>947</v>
      </c>
      <c r="E293" s="259">
        <v>569</v>
      </c>
      <c r="F293" s="259">
        <v>13</v>
      </c>
      <c r="G293" s="464">
        <f>SUM(H293:M293)</f>
        <v>40.700000000000003</v>
      </c>
      <c r="H293" s="464"/>
      <c r="I293" s="260"/>
      <c r="J293" s="260"/>
      <c r="K293" s="464">
        <v>40.700000000000003</v>
      </c>
      <c r="L293" s="260"/>
      <c r="M293" s="260"/>
      <c r="N293" s="260"/>
      <c r="O293" s="261" t="s">
        <v>27</v>
      </c>
      <c r="P293" s="261" t="s">
        <v>27</v>
      </c>
    </row>
    <row r="294" spans="1:17">
      <c r="A294" s="479">
        <v>20</v>
      </c>
      <c r="B294" s="466" t="s">
        <v>1061</v>
      </c>
      <c r="C294" s="299" t="s">
        <v>947</v>
      </c>
      <c r="D294" s="276" t="s">
        <v>947</v>
      </c>
      <c r="E294" s="259">
        <v>575</v>
      </c>
      <c r="F294" s="259">
        <v>20</v>
      </c>
      <c r="G294" s="464">
        <v>346.5</v>
      </c>
      <c r="H294" s="464">
        <v>346.5</v>
      </c>
      <c r="I294" s="260"/>
      <c r="J294" s="260"/>
      <c r="K294" s="464"/>
      <c r="L294" s="260"/>
      <c r="M294" s="260"/>
      <c r="N294" s="260"/>
      <c r="O294" s="261" t="s">
        <v>27</v>
      </c>
      <c r="P294" s="261" t="s">
        <v>27</v>
      </c>
    </row>
    <row r="295" spans="1:17">
      <c r="A295" s="479">
        <v>21</v>
      </c>
      <c r="B295" s="466" t="s">
        <v>1062</v>
      </c>
      <c r="C295" s="299" t="s">
        <v>947</v>
      </c>
      <c r="D295" s="276" t="s">
        <v>947</v>
      </c>
      <c r="E295" s="259">
        <v>574</v>
      </c>
      <c r="F295" s="259">
        <v>20</v>
      </c>
      <c r="G295" s="464">
        <v>304.10000000000002</v>
      </c>
      <c r="H295" s="464">
        <v>304.10000000000002</v>
      </c>
      <c r="I295" s="260"/>
      <c r="J295" s="260"/>
      <c r="K295" s="464"/>
      <c r="L295" s="260"/>
      <c r="M295" s="260"/>
      <c r="N295" s="260"/>
      <c r="O295" s="261" t="s">
        <v>27</v>
      </c>
      <c r="P295" s="261" t="s">
        <v>27</v>
      </c>
    </row>
    <row r="296" spans="1:17">
      <c r="A296" s="479">
        <v>22</v>
      </c>
      <c r="B296" s="466" t="s">
        <v>1063</v>
      </c>
      <c r="C296" s="299" t="s">
        <v>1131</v>
      </c>
      <c r="D296" s="276" t="s">
        <v>1131</v>
      </c>
      <c r="E296" s="259">
        <v>324</v>
      </c>
      <c r="F296" s="259">
        <v>4</v>
      </c>
      <c r="G296" s="464">
        <v>140</v>
      </c>
      <c r="H296" s="464">
        <v>140</v>
      </c>
      <c r="I296" s="260"/>
      <c r="J296" s="260"/>
      <c r="K296" s="464"/>
      <c r="L296" s="260"/>
      <c r="M296" s="260"/>
      <c r="N296" s="260"/>
      <c r="O296" s="261" t="s">
        <v>27</v>
      </c>
      <c r="P296" s="261" t="s">
        <v>27</v>
      </c>
    </row>
    <row r="297" spans="1:17" ht="36">
      <c r="A297" s="479">
        <v>23</v>
      </c>
      <c r="B297" s="466" t="s">
        <v>1064</v>
      </c>
      <c r="C297" s="468" t="s">
        <v>289</v>
      </c>
      <c r="D297" s="277" t="s">
        <v>289</v>
      </c>
      <c r="E297" s="259">
        <v>226</v>
      </c>
      <c r="F297" s="259">
        <v>20</v>
      </c>
      <c r="G297" s="464">
        <v>115.68</v>
      </c>
      <c r="H297" s="464">
        <v>115.68</v>
      </c>
      <c r="I297" s="260"/>
      <c r="J297" s="260"/>
      <c r="K297" s="464"/>
      <c r="L297" s="260"/>
      <c r="M297" s="260"/>
      <c r="N297" s="260"/>
      <c r="O297" s="261" t="s">
        <v>27</v>
      </c>
      <c r="P297" s="261" t="s">
        <v>27</v>
      </c>
    </row>
    <row r="298" spans="1:17">
      <c r="A298" s="552">
        <v>24</v>
      </c>
      <c r="B298" s="553" t="s">
        <v>949</v>
      </c>
      <c r="C298" s="555" t="s">
        <v>945</v>
      </c>
      <c r="D298" s="556" t="s">
        <v>945</v>
      </c>
      <c r="E298" s="259">
        <v>354</v>
      </c>
      <c r="F298" s="259">
        <v>9</v>
      </c>
      <c r="G298" s="464">
        <v>281.88</v>
      </c>
      <c r="H298" s="464"/>
      <c r="I298" s="260"/>
      <c r="J298" s="260">
        <v>281.88</v>
      </c>
      <c r="K298" s="464"/>
      <c r="L298" s="260"/>
      <c r="M298" s="260"/>
      <c r="N298" s="260"/>
      <c r="O298" s="261" t="s">
        <v>27</v>
      </c>
      <c r="P298" s="261" t="s">
        <v>27</v>
      </c>
    </row>
    <row r="299" spans="1:17">
      <c r="A299" s="552"/>
      <c r="B299" s="554"/>
      <c r="C299" s="555"/>
      <c r="D299" s="556"/>
      <c r="E299" s="259">
        <v>366</v>
      </c>
      <c r="F299" s="259">
        <v>9</v>
      </c>
      <c r="G299" s="464">
        <v>118.12</v>
      </c>
      <c r="H299" s="464">
        <v>118.12</v>
      </c>
      <c r="I299" s="260"/>
      <c r="J299" s="260"/>
      <c r="K299" s="464"/>
      <c r="L299" s="260"/>
      <c r="M299" s="260"/>
      <c r="N299" s="260"/>
      <c r="O299" s="261" t="s">
        <v>27</v>
      </c>
      <c r="P299" s="261" t="s">
        <v>27</v>
      </c>
    </row>
    <row r="300" spans="1:17" ht="22.8" customHeight="1">
      <c r="A300" s="465">
        <v>25</v>
      </c>
      <c r="B300" s="466" t="s">
        <v>950</v>
      </c>
      <c r="C300" s="466" t="s">
        <v>945</v>
      </c>
      <c r="D300" s="273" t="s">
        <v>945</v>
      </c>
      <c r="E300" s="259">
        <v>999</v>
      </c>
      <c r="F300" s="259">
        <v>9</v>
      </c>
      <c r="G300" s="464">
        <v>120</v>
      </c>
      <c r="H300" s="464">
        <v>120</v>
      </c>
      <c r="I300" s="260"/>
      <c r="J300" s="260"/>
      <c r="K300" s="464"/>
      <c r="L300" s="260"/>
      <c r="M300" s="260"/>
      <c r="N300" s="260"/>
      <c r="O300" s="261" t="s">
        <v>27</v>
      </c>
      <c r="P300" s="261" t="s">
        <v>27</v>
      </c>
    </row>
    <row r="301" spans="1:17" ht="22.8" customHeight="1">
      <c r="A301" s="465">
        <v>26</v>
      </c>
      <c r="B301" s="466" t="s">
        <v>1253</v>
      </c>
      <c r="C301" s="466" t="s">
        <v>1131</v>
      </c>
      <c r="D301" s="273" t="s">
        <v>1131</v>
      </c>
      <c r="E301" s="259">
        <v>191</v>
      </c>
      <c r="F301" s="259">
        <v>4</v>
      </c>
      <c r="G301" s="464">
        <v>326.60000000000002</v>
      </c>
      <c r="H301" s="464"/>
      <c r="I301" s="260"/>
      <c r="J301" s="260"/>
      <c r="K301" s="464">
        <v>326.60000000000002</v>
      </c>
      <c r="L301" s="260"/>
      <c r="M301" s="260"/>
      <c r="N301" s="260"/>
      <c r="O301" s="261" t="s">
        <v>27</v>
      </c>
      <c r="P301" s="261" t="s">
        <v>27</v>
      </c>
    </row>
    <row r="302" spans="1:17" ht="36">
      <c r="A302" s="479">
        <v>27</v>
      </c>
      <c r="B302" s="470" t="s">
        <v>1569</v>
      </c>
      <c r="C302" s="471" t="s">
        <v>1570</v>
      </c>
      <c r="D302" s="472" t="s">
        <v>1571</v>
      </c>
      <c r="E302" s="473">
        <v>118</v>
      </c>
      <c r="F302" s="473">
        <v>13</v>
      </c>
      <c r="G302" s="252">
        <f t="shared" ref="G302:G320" si="4">SUM(H302:N302)</f>
        <v>253.9</v>
      </c>
      <c r="H302" s="278">
        <v>253.9</v>
      </c>
      <c r="I302" s="279"/>
      <c r="J302" s="280"/>
      <c r="K302" s="279"/>
      <c r="L302" s="264"/>
      <c r="M302" s="280"/>
      <c r="N302" s="281"/>
      <c r="O302" s="469" t="s">
        <v>27</v>
      </c>
      <c r="P302" s="469" t="s">
        <v>27</v>
      </c>
      <c r="Q302" s="243" t="s">
        <v>1620</v>
      </c>
    </row>
    <row r="303" spans="1:17" ht="36">
      <c r="A303" s="479">
        <v>28</v>
      </c>
      <c r="B303" s="470" t="s">
        <v>1572</v>
      </c>
      <c r="C303" s="471" t="s">
        <v>1573</v>
      </c>
      <c r="D303" s="472" t="s">
        <v>1573</v>
      </c>
      <c r="E303" s="473">
        <v>205</v>
      </c>
      <c r="F303" s="473">
        <v>11</v>
      </c>
      <c r="G303" s="252">
        <f t="shared" si="4"/>
        <v>400</v>
      </c>
      <c r="H303" s="278">
        <v>400</v>
      </c>
      <c r="I303" s="279"/>
      <c r="J303" s="280"/>
      <c r="K303" s="279"/>
      <c r="L303" s="264"/>
      <c r="M303" s="280"/>
      <c r="N303" s="281"/>
      <c r="O303" s="469" t="s">
        <v>27</v>
      </c>
      <c r="P303" s="469" t="s">
        <v>27</v>
      </c>
      <c r="Q303" s="243" t="s">
        <v>1620</v>
      </c>
    </row>
    <row r="304" spans="1:17" ht="36">
      <c r="A304" s="479">
        <v>29</v>
      </c>
      <c r="B304" s="470" t="s">
        <v>1574</v>
      </c>
      <c r="C304" s="471" t="s">
        <v>1575</v>
      </c>
      <c r="D304" s="472" t="s">
        <v>1576</v>
      </c>
      <c r="E304" s="473">
        <v>107</v>
      </c>
      <c r="F304" s="473">
        <v>30</v>
      </c>
      <c r="G304" s="252">
        <f t="shared" si="4"/>
        <v>400</v>
      </c>
      <c r="H304" s="278">
        <v>400</v>
      </c>
      <c r="I304" s="279"/>
      <c r="J304" s="280"/>
      <c r="K304" s="279"/>
      <c r="L304" s="264"/>
      <c r="M304" s="280"/>
      <c r="N304" s="281"/>
      <c r="O304" s="469" t="s">
        <v>27</v>
      </c>
      <c r="P304" s="469" t="s">
        <v>27</v>
      </c>
      <c r="Q304" s="243" t="s">
        <v>1620</v>
      </c>
    </row>
    <row r="305" spans="1:17" ht="54">
      <c r="A305" s="479">
        <v>30</v>
      </c>
      <c r="B305" s="470" t="s">
        <v>1577</v>
      </c>
      <c r="C305" s="471" t="s">
        <v>1578</v>
      </c>
      <c r="D305" s="472" t="s">
        <v>1576</v>
      </c>
      <c r="E305" s="473">
        <v>106</v>
      </c>
      <c r="F305" s="473">
        <v>30</v>
      </c>
      <c r="G305" s="252">
        <f t="shared" si="4"/>
        <v>400</v>
      </c>
      <c r="H305" s="278">
        <v>400</v>
      </c>
      <c r="I305" s="279"/>
      <c r="J305" s="280"/>
      <c r="K305" s="279"/>
      <c r="L305" s="264"/>
      <c r="M305" s="280"/>
      <c r="N305" s="281"/>
      <c r="O305" s="469" t="s">
        <v>27</v>
      </c>
      <c r="P305" s="469" t="s">
        <v>27</v>
      </c>
      <c r="Q305" s="243" t="s">
        <v>1620</v>
      </c>
    </row>
    <row r="306" spans="1:17" ht="36">
      <c r="A306" s="479">
        <v>31</v>
      </c>
      <c r="B306" s="470" t="s">
        <v>1580</v>
      </c>
      <c r="C306" s="471" t="s">
        <v>1571</v>
      </c>
      <c r="D306" s="472" t="s">
        <v>1571</v>
      </c>
      <c r="E306" s="472" t="s">
        <v>1581</v>
      </c>
      <c r="F306" s="473">
        <v>13</v>
      </c>
      <c r="G306" s="252">
        <f t="shared" si="4"/>
        <v>120</v>
      </c>
      <c r="H306" s="278">
        <v>120</v>
      </c>
      <c r="I306" s="279"/>
      <c r="J306" s="280"/>
      <c r="K306" s="279"/>
      <c r="L306" s="264"/>
      <c r="M306" s="280"/>
      <c r="N306" s="281"/>
      <c r="O306" s="469" t="s">
        <v>27</v>
      </c>
      <c r="P306" s="469" t="s">
        <v>27</v>
      </c>
      <c r="Q306" s="243" t="s">
        <v>1620</v>
      </c>
    </row>
    <row r="307" spans="1:17" ht="36">
      <c r="A307" s="479">
        <v>32</v>
      </c>
      <c r="B307" s="470" t="s">
        <v>1582</v>
      </c>
      <c r="C307" s="471" t="s">
        <v>1583</v>
      </c>
      <c r="D307" s="472" t="s">
        <v>1583</v>
      </c>
      <c r="E307" s="472">
        <v>458</v>
      </c>
      <c r="F307" s="473">
        <v>26</v>
      </c>
      <c r="G307" s="252">
        <f t="shared" si="4"/>
        <v>178.7</v>
      </c>
      <c r="H307" s="278">
        <v>178.7</v>
      </c>
      <c r="I307" s="279"/>
      <c r="J307" s="280"/>
      <c r="K307" s="279"/>
      <c r="L307" s="264"/>
      <c r="M307" s="280"/>
      <c r="N307" s="281"/>
      <c r="O307" s="469" t="s">
        <v>27</v>
      </c>
      <c r="P307" s="469" t="s">
        <v>27</v>
      </c>
      <c r="Q307" s="243" t="s">
        <v>1620</v>
      </c>
    </row>
    <row r="308" spans="1:17" ht="54">
      <c r="A308" s="479">
        <v>33</v>
      </c>
      <c r="B308" s="470" t="s">
        <v>1584</v>
      </c>
      <c r="C308" s="471" t="s">
        <v>1585</v>
      </c>
      <c r="D308" s="472" t="s">
        <v>1579</v>
      </c>
      <c r="E308" s="472">
        <v>384</v>
      </c>
      <c r="F308" s="473">
        <v>13</v>
      </c>
      <c r="G308" s="252">
        <f t="shared" si="4"/>
        <v>27.6</v>
      </c>
      <c r="H308" s="278">
        <v>27.6</v>
      </c>
      <c r="I308" s="279"/>
      <c r="J308" s="280"/>
      <c r="K308" s="279"/>
      <c r="L308" s="264"/>
      <c r="M308" s="280"/>
      <c r="N308" s="281"/>
      <c r="O308" s="469" t="s">
        <v>27</v>
      </c>
      <c r="P308" s="469" t="s">
        <v>27</v>
      </c>
      <c r="Q308" s="243" t="s">
        <v>1620</v>
      </c>
    </row>
    <row r="309" spans="1:17" ht="36">
      <c r="A309" s="479">
        <v>34</v>
      </c>
      <c r="B309" s="470" t="s">
        <v>1586</v>
      </c>
      <c r="C309" s="471" t="s">
        <v>1587</v>
      </c>
      <c r="D309" s="472" t="s">
        <v>1588</v>
      </c>
      <c r="E309" s="472">
        <v>134</v>
      </c>
      <c r="F309" s="473">
        <v>29</v>
      </c>
      <c r="G309" s="252">
        <f t="shared" si="4"/>
        <v>240</v>
      </c>
      <c r="H309" s="278">
        <v>240</v>
      </c>
      <c r="I309" s="469"/>
      <c r="J309" s="280"/>
      <c r="K309" s="469"/>
      <c r="L309" s="264"/>
      <c r="M309" s="280"/>
      <c r="N309" s="281"/>
      <c r="O309" s="469" t="s">
        <v>27</v>
      </c>
      <c r="P309" s="469" t="s">
        <v>27</v>
      </c>
      <c r="Q309" s="243" t="s">
        <v>1620</v>
      </c>
    </row>
    <row r="310" spans="1:17" ht="36">
      <c r="A310" s="479">
        <v>35</v>
      </c>
      <c r="B310" s="474" t="s">
        <v>1589</v>
      </c>
      <c r="C310" s="475" t="s">
        <v>1576</v>
      </c>
      <c r="D310" s="476" t="s">
        <v>1576</v>
      </c>
      <c r="E310" s="469">
        <v>161</v>
      </c>
      <c r="F310" s="469">
        <v>29</v>
      </c>
      <c r="G310" s="252">
        <f t="shared" si="4"/>
        <v>120</v>
      </c>
      <c r="H310" s="278">
        <v>120</v>
      </c>
      <c r="I310" s="469"/>
      <c r="J310" s="282"/>
      <c r="K310" s="469"/>
      <c r="L310" s="264"/>
      <c r="M310" s="282"/>
      <c r="N310" s="281"/>
      <c r="O310" s="469" t="s">
        <v>27</v>
      </c>
      <c r="P310" s="469" t="s">
        <v>27</v>
      </c>
    </row>
    <row r="311" spans="1:17" ht="22.8" customHeight="1">
      <c r="A311" s="557">
        <v>36</v>
      </c>
      <c r="B311" s="474" t="s">
        <v>1590</v>
      </c>
      <c r="C311" s="544" t="s">
        <v>944</v>
      </c>
      <c r="D311" s="545" t="s">
        <v>944</v>
      </c>
      <c r="E311" s="476">
        <v>93</v>
      </c>
      <c r="F311" s="476">
        <v>29</v>
      </c>
      <c r="G311" s="252">
        <f t="shared" si="4"/>
        <v>200</v>
      </c>
      <c r="H311" s="278">
        <v>200</v>
      </c>
      <c r="I311" s="469"/>
      <c r="J311" s="280"/>
      <c r="K311" s="469"/>
      <c r="L311" s="264"/>
      <c r="M311" s="280"/>
      <c r="N311" s="281"/>
      <c r="O311" s="469" t="s">
        <v>27</v>
      </c>
      <c r="P311" s="469" t="s">
        <v>27</v>
      </c>
      <c r="Q311" s="243" t="s">
        <v>1620</v>
      </c>
    </row>
    <row r="312" spans="1:17">
      <c r="A312" s="557"/>
      <c r="B312" s="474" t="s">
        <v>1590</v>
      </c>
      <c r="C312" s="544"/>
      <c r="D312" s="545"/>
      <c r="E312" s="476">
        <v>212</v>
      </c>
      <c r="F312" s="476">
        <v>29</v>
      </c>
      <c r="G312" s="252">
        <f t="shared" si="4"/>
        <v>200</v>
      </c>
      <c r="H312" s="278">
        <v>200</v>
      </c>
      <c r="I312" s="469"/>
      <c r="J312" s="280"/>
      <c r="K312" s="469"/>
      <c r="L312" s="264"/>
      <c r="M312" s="280"/>
      <c r="N312" s="281"/>
      <c r="O312" s="469" t="s">
        <v>27</v>
      </c>
      <c r="P312" s="469" t="s">
        <v>27</v>
      </c>
      <c r="Q312" s="243" t="s">
        <v>1620</v>
      </c>
    </row>
    <row r="313" spans="1:17" ht="36">
      <c r="A313" s="473">
        <v>37</v>
      </c>
      <c r="B313" s="474" t="s">
        <v>1591</v>
      </c>
      <c r="C313" s="474" t="s">
        <v>945</v>
      </c>
      <c r="D313" s="476" t="s">
        <v>945</v>
      </c>
      <c r="E313" s="476">
        <v>352</v>
      </c>
      <c r="F313" s="476">
        <v>8</v>
      </c>
      <c r="G313" s="252">
        <f t="shared" si="4"/>
        <v>187.9</v>
      </c>
      <c r="H313" s="278">
        <v>187.9</v>
      </c>
      <c r="I313" s="469"/>
      <c r="J313" s="280"/>
      <c r="K313" s="469"/>
      <c r="L313" s="264"/>
      <c r="M313" s="280"/>
      <c r="N313" s="281"/>
      <c r="O313" s="469" t="s">
        <v>27</v>
      </c>
      <c r="P313" s="469" t="s">
        <v>27</v>
      </c>
      <c r="Q313" s="243" t="s">
        <v>1620</v>
      </c>
    </row>
    <row r="314" spans="1:17" ht="36">
      <c r="A314" s="473">
        <v>38</v>
      </c>
      <c r="B314" s="474" t="s">
        <v>1591</v>
      </c>
      <c r="C314" s="474" t="s">
        <v>945</v>
      </c>
      <c r="D314" s="476" t="s">
        <v>945</v>
      </c>
      <c r="E314" s="476" t="s">
        <v>1592</v>
      </c>
      <c r="F314" s="476" t="s">
        <v>1593</v>
      </c>
      <c r="G314" s="252">
        <f t="shared" si="4"/>
        <v>54</v>
      </c>
      <c r="H314" s="278">
        <v>54</v>
      </c>
      <c r="I314" s="469"/>
      <c r="J314" s="280"/>
      <c r="K314" s="469"/>
      <c r="L314" s="264"/>
      <c r="M314" s="280"/>
      <c r="N314" s="281"/>
      <c r="O314" s="469" t="s">
        <v>27</v>
      </c>
      <c r="P314" s="469" t="s">
        <v>27</v>
      </c>
      <c r="Q314" s="243" t="s">
        <v>1620</v>
      </c>
    </row>
    <row r="315" spans="1:17" ht="36">
      <c r="A315" s="473">
        <v>39</v>
      </c>
      <c r="B315" s="474" t="s">
        <v>1591</v>
      </c>
      <c r="C315" s="474" t="s">
        <v>945</v>
      </c>
      <c r="D315" s="476" t="s">
        <v>945</v>
      </c>
      <c r="E315" s="476" t="s">
        <v>1594</v>
      </c>
      <c r="F315" s="476" t="s">
        <v>1593</v>
      </c>
      <c r="G315" s="252">
        <f t="shared" si="4"/>
        <v>51.6</v>
      </c>
      <c r="H315" s="278">
        <v>51.6</v>
      </c>
      <c r="I315" s="469"/>
      <c r="J315" s="280"/>
      <c r="K315" s="469"/>
      <c r="L315" s="264"/>
      <c r="M315" s="280"/>
      <c r="N315" s="281"/>
      <c r="O315" s="469" t="s">
        <v>27</v>
      </c>
      <c r="P315" s="469" t="s">
        <v>27</v>
      </c>
      <c r="Q315" s="243" t="s">
        <v>1620</v>
      </c>
    </row>
    <row r="316" spans="1:17" ht="22.8" customHeight="1">
      <c r="A316" s="473">
        <v>40</v>
      </c>
      <c r="B316" s="474" t="s">
        <v>1595</v>
      </c>
      <c r="C316" s="474" t="s">
        <v>944</v>
      </c>
      <c r="D316" s="469" t="s">
        <v>944</v>
      </c>
      <c r="E316" s="476">
        <v>42</v>
      </c>
      <c r="F316" s="476">
        <v>30</v>
      </c>
      <c r="G316" s="252">
        <f t="shared" si="4"/>
        <v>400</v>
      </c>
      <c r="H316" s="283">
        <v>400</v>
      </c>
      <c r="I316" s="469"/>
      <c r="J316" s="280"/>
      <c r="K316" s="469"/>
      <c r="L316" s="264"/>
      <c r="M316" s="280"/>
      <c r="N316" s="281"/>
      <c r="O316" s="469" t="s">
        <v>27</v>
      </c>
      <c r="P316" s="469" t="s">
        <v>27</v>
      </c>
      <c r="Q316" s="243" t="s">
        <v>1620</v>
      </c>
    </row>
    <row r="317" spans="1:17" ht="54.6" customHeight="1">
      <c r="A317" s="473">
        <v>41</v>
      </c>
      <c r="B317" s="475" t="s">
        <v>1596</v>
      </c>
      <c r="C317" s="475" t="s">
        <v>946</v>
      </c>
      <c r="D317" s="476" t="s">
        <v>947</v>
      </c>
      <c r="E317" s="476" t="s">
        <v>1597</v>
      </c>
      <c r="F317" s="476" t="s">
        <v>1598</v>
      </c>
      <c r="G317" s="252">
        <f t="shared" si="4"/>
        <v>400</v>
      </c>
      <c r="H317" s="278">
        <v>400</v>
      </c>
      <c r="I317" s="469"/>
      <c r="J317" s="280"/>
      <c r="K317" s="469"/>
      <c r="L317" s="264"/>
      <c r="M317" s="280"/>
      <c r="N317" s="281"/>
      <c r="O317" s="469" t="s">
        <v>27</v>
      </c>
      <c r="P317" s="469" t="s">
        <v>27</v>
      </c>
      <c r="Q317" s="243" t="s">
        <v>1620</v>
      </c>
    </row>
    <row r="318" spans="1:17" ht="22.8" customHeight="1">
      <c r="A318" s="557">
        <v>42</v>
      </c>
      <c r="B318" s="475" t="s">
        <v>1599</v>
      </c>
      <c r="C318" s="547" t="s">
        <v>946</v>
      </c>
      <c r="D318" s="546" t="s">
        <v>946</v>
      </c>
      <c r="E318" s="476">
        <v>268</v>
      </c>
      <c r="F318" s="476">
        <v>4</v>
      </c>
      <c r="G318" s="252">
        <f t="shared" si="4"/>
        <v>152.6</v>
      </c>
      <c r="H318" s="278">
        <v>0</v>
      </c>
      <c r="I318" s="469"/>
      <c r="J318" s="282">
        <v>152.6</v>
      </c>
      <c r="K318" s="469"/>
      <c r="L318" s="264"/>
      <c r="M318" s="280"/>
      <c r="N318" s="281"/>
      <c r="O318" s="469" t="s">
        <v>27</v>
      </c>
      <c r="P318" s="469" t="s">
        <v>27</v>
      </c>
      <c r="Q318" s="243" t="s">
        <v>1620</v>
      </c>
    </row>
    <row r="319" spans="1:17" ht="22.8" customHeight="1">
      <c r="A319" s="557"/>
      <c r="B319" s="475" t="s">
        <v>1599</v>
      </c>
      <c r="C319" s="547"/>
      <c r="D319" s="546"/>
      <c r="E319" s="476">
        <v>297</v>
      </c>
      <c r="F319" s="476">
        <v>4</v>
      </c>
      <c r="G319" s="252">
        <f t="shared" si="4"/>
        <v>247.4</v>
      </c>
      <c r="H319" s="278">
        <v>247.4</v>
      </c>
      <c r="I319" s="469"/>
      <c r="J319" s="280"/>
      <c r="K319" s="469"/>
      <c r="L319" s="264"/>
      <c r="M319" s="280"/>
      <c r="N319" s="281"/>
      <c r="O319" s="469" t="s">
        <v>27</v>
      </c>
      <c r="P319" s="469" t="s">
        <v>27</v>
      </c>
      <c r="Q319" s="243" t="s">
        <v>1620</v>
      </c>
    </row>
    <row r="320" spans="1:17" ht="37.799999999999997" customHeight="1">
      <c r="A320" s="473">
        <v>43</v>
      </c>
      <c r="B320" s="474" t="s">
        <v>1625</v>
      </c>
      <c r="C320" s="475" t="s">
        <v>1624</v>
      </c>
      <c r="D320" s="476" t="s">
        <v>1600</v>
      </c>
      <c r="E320" s="476">
        <v>22</v>
      </c>
      <c r="F320" s="476">
        <v>72</v>
      </c>
      <c r="G320" s="252">
        <f t="shared" si="4"/>
        <v>1417.7</v>
      </c>
      <c r="H320" s="278">
        <v>1417.7</v>
      </c>
      <c r="I320" s="469"/>
      <c r="J320" s="280"/>
      <c r="K320" s="469"/>
      <c r="L320" s="264"/>
      <c r="M320" s="280"/>
      <c r="N320" s="281"/>
      <c r="O320" s="469" t="s">
        <v>15</v>
      </c>
      <c r="P320" s="469" t="s">
        <v>15</v>
      </c>
      <c r="Q320" s="243" t="s">
        <v>1620</v>
      </c>
    </row>
    <row r="321" spans="1:17" ht="37.799999999999997" customHeight="1">
      <c r="A321" s="473">
        <v>44</v>
      </c>
      <c r="B321" s="474" t="s">
        <v>940</v>
      </c>
      <c r="C321" s="475" t="s">
        <v>947</v>
      </c>
      <c r="D321" s="475" t="s">
        <v>947</v>
      </c>
      <c r="E321" s="476" t="s">
        <v>1876</v>
      </c>
      <c r="F321" s="476">
        <v>20</v>
      </c>
      <c r="G321" s="252">
        <f t="shared" ref="G321" si="5">SUM(H321:N321)</f>
        <v>306.2</v>
      </c>
      <c r="H321" s="278"/>
      <c r="I321" s="469"/>
      <c r="J321" s="280"/>
      <c r="K321" s="469">
        <v>306.2</v>
      </c>
      <c r="L321" s="264"/>
      <c r="M321" s="280"/>
      <c r="N321" s="281"/>
      <c r="O321" s="469" t="s">
        <v>27</v>
      </c>
      <c r="P321" s="469" t="s">
        <v>27</v>
      </c>
      <c r="Q321" s="243" t="s">
        <v>1867</v>
      </c>
    </row>
    <row r="322" spans="1:17">
      <c r="A322" s="257" t="s">
        <v>1065</v>
      </c>
      <c r="B322" s="270" t="s">
        <v>1066</v>
      </c>
      <c r="C322" s="270"/>
      <c r="D322" s="271"/>
      <c r="E322" s="272"/>
      <c r="F322" s="245"/>
      <c r="G322" s="284"/>
      <c r="H322" s="284"/>
      <c r="I322" s="284"/>
      <c r="J322" s="284"/>
      <c r="K322" s="284"/>
      <c r="L322" s="284"/>
      <c r="M322" s="284"/>
      <c r="N322" s="284"/>
      <c r="O322" s="272"/>
      <c r="P322" s="272"/>
    </row>
    <row r="323" spans="1:17">
      <c r="A323" s="476">
        <v>1</v>
      </c>
      <c r="B323" s="475" t="s">
        <v>1067</v>
      </c>
      <c r="C323" s="475" t="s">
        <v>617</v>
      </c>
      <c r="D323" s="476" t="s">
        <v>617</v>
      </c>
      <c r="E323" s="476">
        <v>5</v>
      </c>
      <c r="F323" s="476">
        <v>53</v>
      </c>
      <c r="G323" s="274">
        <v>120</v>
      </c>
      <c r="H323" s="260">
        <v>120</v>
      </c>
      <c r="I323" s="260"/>
      <c r="J323" s="260"/>
      <c r="K323" s="260"/>
      <c r="L323" s="260"/>
      <c r="M323" s="260"/>
      <c r="N323" s="260"/>
      <c r="O323" s="261" t="s">
        <v>27</v>
      </c>
      <c r="P323" s="261" t="s">
        <v>27</v>
      </c>
    </row>
    <row r="324" spans="1:17">
      <c r="A324" s="476">
        <v>2</v>
      </c>
      <c r="B324" s="475" t="s">
        <v>1068</v>
      </c>
      <c r="C324" s="475" t="s">
        <v>617</v>
      </c>
      <c r="D324" s="476" t="s">
        <v>617</v>
      </c>
      <c r="E324" s="476">
        <v>47</v>
      </c>
      <c r="F324" s="476">
        <v>47</v>
      </c>
      <c r="G324" s="274">
        <v>120</v>
      </c>
      <c r="H324" s="260">
        <v>120</v>
      </c>
      <c r="I324" s="260"/>
      <c r="J324" s="260"/>
      <c r="K324" s="260"/>
      <c r="L324" s="260"/>
      <c r="M324" s="260"/>
      <c r="N324" s="260"/>
      <c r="O324" s="261" t="s">
        <v>27</v>
      </c>
      <c r="P324" s="261" t="s">
        <v>27</v>
      </c>
    </row>
    <row r="325" spans="1:17">
      <c r="A325" s="486">
        <v>3</v>
      </c>
      <c r="B325" s="475" t="s">
        <v>1069</v>
      </c>
      <c r="C325" s="475" t="s">
        <v>617</v>
      </c>
      <c r="D325" s="476" t="s">
        <v>617</v>
      </c>
      <c r="E325" s="476">
        <v>127</v>
      </c>
      <c r="F325" s="476">
        <v>56</v>
      </c>
      <c r="G325" s="274">
        <v>120</v>
      </c>
      <c r="H325" s="260">
        <v>120</v>
      </c>
      <c r="I325" s="260"/>
      <c r="J325" s="260"/>
      <c r="K325" s="260"/>
      <c r="L325" s="260"/>
      <c r="M325" s="260"/>
      <c r="N325" s="260"/>
      <c r="O325" s="261" t="s">
        <v>27</v>
      </c>
      <c r="P325" s="261" t="s">
        <v>27</v>
      </c>
    </row>
    <row r="326" spans="1:17">
      <c r="A326" s="486">
        <v>4</v>
      </c>
      <c r="B326" s="475" t="s">
        <v>1070</v>
      </c>
      <c r="C326" s="475" t="s">
        <v>617</v>
      </c>
      <c r="D326" s="476" t="s">
        <v>617</v>
      </c>
      <c r="E326" s="476">
        <v>3</v>
      </c>
      <c r="F326" s="476">
        <v>56</v>
      </c>
      <c r="G326" s="274">
        <v>240</v>
      </c>
      <c r="H326" s="260">
        <v>240</v>
      </c>
      <c r="I326" s="260"/>
      <c r="J326" s="260"/>
      <c r="K326" s="260"/>
      <c r="L326" s="260"/>
      <c r="M326" s="260"/>
      <c r="N326" s="260"/>
      <c r="O326" s="261" t="s">
        <v>27</v>
      </c>
      <c r="P326" s="261" t="s">
        <v>27</v>
      </c>
    </row>
    <row r="327" spans="1:17">
      <c r="A327" s="486">
        <v>5</v>
      </c>
      <c r="B327" s="475" t="s">
        <v>1071</v>
      </c>
      <c r="C327" s="475" t="s">
        <v>954</v>
      </c>
      <c r="D327" s="476" t="s">
        <v>954</v>
      </c>
      <c r="E327" s="476">
        <v>440</v>
      </c>
      <c r="F327" s="476">
        <v>4</v>
      </c>
      <c r="G327" s="274">
        <v>120</v>
      </c>
      <c r="H327" s="274">
        <v>120</v>
      </c>
      <c r="I327" s="260"/>
      <c r="J327" s="260"/>
      <c r="K327" s="260"/>
      <c r="L327" s="260"/>
      <c r="M327" s="260"/>
      <c r="N327" s="260"/>
      <c r="O327" s="261" t="s">
        <v>27</v>
      </c>
      <c r="P327" s="261" t="s">
        <v>27</v>
      </c>
    </row>
    <row r="328" spans="1:17">
      <c r="A328" s="486">
        <v>6</v>
      </c>
      <c r="B328" s="475" t="s">
        <v>1072</v>
      </c>
      <c r="C328" s="475" t="s">
        <v>955</v>
      </c>
      <c r="D328" s="476" t="s">
        <v>955</v>
      </c>
      <c r="E328" s="476" t="s">
        <v>1073</v>
      </c>
      <c r="F328" s="476">
        <v>16</v>
      </c>
      <c r="G328" s="274">
        <v>250</v>
      </c>
      <c r="H328" s="274">
        <v>67</v>
      </c>
      <c r="I328" s="260"/>
      <c r="J328" s="260">
        <v>183</v>
      </c>
      <c r="K328" s="260"/>
      <c r="L328" s="260"/>
      <c r="M328" s="260"/>
      <c r="N328" s="260"/>
      <c r="O328" s="261" t="s">
        <v>27</v>
      </c>
      <c r="P328" s="261" t="s">
        <v>27</v>
      </c>
    </row>
    <row r="329" spans="1:17">
      <c r="A329" s="486">
        <v>7</v>
      </c>
      <c r="B329" s="475" t="s">
        <v>1074</v>
      </c>
      <c r="C329" s="475" t="s">
        <v>956</v>
      </c>
      <c r="D329" s="476" t="s">
        <v>952</v>
      </c>
      <c r="E329" s="476">
        <v>44</v>
      </c>
      <c r="F329" s="476">
        <v>57</v>
      </c>
      <c r="G329" s="274">
        <v>286.39999999999998</v>
      </c>
      <c r="H329" s="274">
        <v>286.39999999999998</v>
      </c>
      <c r="I329" s="260"/>
      <c r="J329" s="260"/>
      <c r="K329" s="260"/>
      <c r="L329" s="260"/>
      <c r="M329" s="260"/>
      <c r="N329" s="260"/>
      <c r="O329" s="261" t="s">
        <v>27</v>
      </c>
      <c r="P329" s="261" t="s">
        <v>27</v>
      </c>
    </row>
    <row r="330" spans="1:17">
      <c r="A330" s="486">
        <v>8</v>
      </c>
      <c r="B330" s="475" t="s">
        <v>953</v>
      </c>
      <c r="C330" s="475" t="s">
        <v>952</v>
      </c>
      <c r="D330" s="476" t="s">
        <v>952</v>
      </c>
      <c r="E330" s="476">
        <v>605</v>
      </c>
      <c r="F330" s="476">
        <v>57</v>
      </c>
      <c r="G330" s="274">
        <v>400</v>
      </c>
      <c r="H330" s="274">
        <v>400</v>
      </c>
      <c r="I330" s="260"/>
      <c r="J330" s="260"/>
      <c r="K330" s="260"/>
      <c r="L330" s="260"/>
      <c r="M330" s="260"/>
      <c r="N330" s="260"/>
      <c r="O330" s="261" t="s">
        <v>27</v>
      </c>
      <c r="P330" s="261" t="s">
        <v>27</v>
      </c>
    </row>
    <row r="331" spans="1:17" ht="36">
      <c r="A331" s="486">
        <v>9</v>
      </c>
      <c r="B331" s="470" t="s">
        <v>1602</v>
      </c>
      <c r="C331" s="471" t="s">
        <v>952</v>
      </c>
      <c r="D331" s="472" t="s">
        <v>1603</v>
      </c>
      <c r="E331" s="473" t="s">
        <v>1604</v>
      </c>
      <c r="F331" s="473" t="s">
        <v>1605</v>
      </c>
      <c r="G331" s="251">
        <f t="shared" ref="G331:G337" si="6">SUM(H331:N331)</f>
        <v>400</v>
      </c>
      <c r="H331" s="285">
        <v>400</v>
      </c>
      <c r="I331" s="282"/>
      <c r="J331" s="286"/>
      <c r="K331" s="282"/>
      <c r="L331" s="264"/>
      <c r="M331" s="286"/>
      <c r="N331" s="281"/>
      <c r="O331" s="469" t="s">
        <v>27</v>
      </c>
      <c r="P331" s="469" t="s">
        <v>27</v>
      </c>
      <c r="Q331" s="243" t="s">
        <v>1620</v>
      </c>
    </row>
    <row r="332" spans="1:17" ht="36">
      <c r="A332" s="486">
        <v>10</v>
      </c>
      <c r="B332" s="470" t="s">
        <v>1606</v>
      </c>
      <c r="C332" s="471" t="s">
        <v>1607</v>
      </c>
      <c r="D332" s="472" t="s">
        <v>1608</v>
      </c>
      <c r="E332" s="473" t="s">
        <v>1609</v>
      </c>
      <c r="F332" s="473" t="s">
        <v>1610</v>
      </c>
      <c r="G332" s="251">
        <f t="shared" si="6"/>
        <v>160.4</v>
      </c>
      <c r="H332" s="285">
        <v>160.4</v>
      </c>
      <c r="I332" s="282"/>
      <c r="J332" s="286"/>
      <c r="K332" s="282"/>
      <c r="L332" s="264"/>
      <c r="M332" s="286"/>
      <c r="N332" s="281"/>
      <c r="O332" s="469" t="s">
        <v>27</v>
      </c>
      <c r="P332" s="469" t="s">
        <v>27</v>
      </c>
      <c r="Q332" s="243" t="s">
        <v>1620</v>
      </c>
    </row>
    <row r="333" spans="1:17" ht="36">
      <c r="A333" s="486">
        <v>11</v>
      </c>
      <c r="B333" s="471" t="s">
        <v>1611</v>
      </c>
      <c r="C333" s="471" t="s">
        <v>954</v>
      </c>
      <c r="D333" s="472" t="s">
        <v>1612</v>
      </c>
      <c r="E333" s="472" t="s">
        <v>1613</v>
      </c>
      <c r="F333" s="473" t="s">
        <v>1614</v>
      </c>
      <c r="G333" s="251">
        <f t="shared" si="6"/>
        <v>120</v>
      </c>
      <c r="H333" s="285">
        <v>120</v>
      </c>
      <c r="I333" s="282"/>
      <c r="J333" s="286"/>
      <c r="K333" s="282"/>
      <c r="L333" s="264"/>
      <c r="M333" s="286"/>
      <c r="N333" s="281"/>
      <c r="O333" s="469" t="s">
        <v>27</v>
      </c>
      <c r="P333" s="469" t="s">
        <v>27</v>
      </c>
      <c r="Q333" s="243" t="s">
        <v>1620</v>
      </c>
    </row>
    <row r="334" spans="1:17" ht="36">
      <c r="A334" s="486">
        <v>12</v>
      </c>
      <c r="B334" s="470" t="s">
        <v>1615</v>
      </c>
      <c r="C334" s="471" t="s">
        <v>954</v>
      </c>
      <c r="D334" s="472" t="s">
        <v>1612</v>
      </c>
      <c r="E334" s="473" t="s">
        <v>1616</v>
      </c>
      <c r="F334" s="473">
        <v>11</v>
      </c>
      <c r="G334" s="251">
        <f t="shared" si="6"/>
        <v>400</v>
      </c>
      <c r="H334" s="285"/>
      <c r="I334" s="282"/>
      <c r="J334" s="286">
        <v>174</v>
      </c>
      <c r="K334" s="282"/>
      <c r="L334" s="264"/>
      <c r="M334" s="286">
        <v>226</v>
      </c>
      <c r="N334" s="281"/>
      <c r="O334" s="469" t="s">
        <v>27</v>
      </c>
      <c r="P334" s="469" t="s">
        <v>27</v>
      </c>
      <c r="Q334" s="243" t="s">
        <v>1620</v>
      </c>
    </row>
    <row r="335" spans="1:17">
      <c r="A335" s="486">
        <v>13</v>
      </c>
      <c r="B335" s="470" t="s">
        <v>1617</v>
      </c>
      <c r="C335" s="471" t="s">
        <v>1601</v>
      </c>
      <c r="D335" s="472" t="s">
        <v>952</v>
      </c>
      <c r="E335" s="472">
        <v>435</v>
      </c>
      <c r="F335" s="473">
        <v>9</v>
      </c>
      <c r="G335" s="251">
        <f t="shared" si="6"/>
        <v>151.9</v>
      </c>
      <c r="H335" s="285">
        <v>151.9</v>
      </c>
      <c r="I335" s="282"/>
      <c r="J335" s="286"/>
      <c r="K335" s="282"/>
      <c r="L335" s="264"/>
      <c r="M335" s="286"/>
      <c r="N335" s="281"/>
      <c r="O335" s="469" t="s">
        <v>27</v>
      </c>
      <c r="P335" s="469" t="s">
        <v>27</v>
      </c>
      <c r="Q335" s="243" t="s">
        <v>1620</v>
      </c>
    </row>
    <row r="336" spans="1:17">
      <c r="A336" s="486">
        <v>14</v>
      </c>
      <c r="B336" s="470" t="s">
        <v>1618</v>
      </c>
      <c r="C336" s="471" t="s">
        <v>955</v>
      </c>
      <c r="D336" s="472" t="s">
        <v>955</v>
      </c>
      <c r="E336" s="472">
        <v>928</v>
      </c>
      <c r="F336" s="473">
        <v>16</v>
      </c>
      <c r="G336" s="251">
        <f t="shared" si="6"/>
        <v>162.9</v>
      </c>
      <c r="H336" s="285"/>
      <c r="I336" s="282"/>
      <c r="J336" s="286">
        <v>162.9</v>
      </c>
      <c r="K336" s="282"/>
      <c r="L336" s="264"/>
      <c r="M336" s="286"/>
      <c r="N336" s="281"/>
      <c r="O336" s="469" t="s">
        <v>27</v>
      </c>
      <c r="P336" s="469" t="s">
        <v>27</v>
      </c>
      <c r="Q336" s="243" t="s">
        <v>1620</v>
      </c>
    </row>
    <row r="337" spans="1:17">
      <c r="A337" s="486">
        <v>15</v>
      </c>
      <c r="B337" s="470" t="s">
        <v>1619</v>
      </c>
      <c r="C337" s="471" t="s">
        <v>956</v>
      </c>
      <c r="D337" s="472" t="s">
        <v>956</v>
      </c>
      <c r="E337" s="472">
        <v>740</v>
      </c>
      <c r="F337" s="473">
        <v>14</v>
      </c>
      <c r="G337" s="251">
        <f t="shared" si="6"/>
        <v>150</v>
      </c>
      <c r="H337" s="285">
        <v>150</v>
      </c>
      <c r="I337" s="282"/>
      <c r="J337" s="286"/>
      <c r="K337" s="282"/>
      <c r="L337" s="264"/>
      <c r="M337" s="286"/>
      <c r="N337" s="281"/>
      <c r="O337" s="469" t="s">
        <v>27</v>
      </c>
      <c r="P337" s="469" t="s">
        <v>27</v>
      </c>
      <c r="Q337" s="243" t="s">
        <v>1620</v>
      </c>
    </row>
    <row r="338" spans="1:17" ht="36">
      <c r="A338" s="486">
        <v>16</v>
      </c>
      <c r="B338" s="481" t="s">
        <v>1913</v>
      </c>
      <c r="C338" s="482" t="s">
        <v>1575</v>
      </c>
      <c r="D338" s="483" t="s">
        <v>617</v>
      </c>
      <c r="E338" s="483">
        <v>604</v>
      </c>
      <c r="F338" s="484">
        <v>57</v>
      </c>
      <c r="G338" s="251">
        <v>400</v>
      </c>
      <c r="H338" s="285"/>
      <c r="I338" s="282">
        <v>400</v>
      </c>
      <c r="J338" s="286"/>
      <c r="K338" s="282"/>
      <c r="L338" s="264"/>
      <c r="M338" s="286"/>
      <c r="N338" s="281"/>
      <c r="O338" s="480" t="s">
        <v>27</v>
      </c>
      <c r="P338" s="480" t="s">
        <v>27</v>
      </c>
    </row>
    <row r="339" spans="1:17">
      <c r="A339" s="257" t="s">
        <v>1075</v>
      </c>
      <c r="B339" s="270" t="s">
        <v>1076</v>
      </c>
      <c r="C339" s="270"/>
      <c r="D339" s="271"/>
      <c r="E339" s="272"/>
      <c r="F339" s="245"/>
      <c r="G339" s="284"/>
      <c r="H339" s="284"/>
      <c r="I339" s="284"/>
      <c r="J339" s="284"/>
      <c r="K339" s="284"/>
      <c r="L339" s="284"/>
      <c r="M339" s="284"/>
      <c r="N339" s="284"/>
      <c r="O339" s="272"/>
      <c r="P339" s="272"/>
    </row>
    <row r="340" spans="1:17">
      <c r="A340" s="469">
        <v>1</v>
      </c>
      <c r="B340" s="470" t="s">
        <v>1077</v>
      </c>
      <c r="C340" s="471" t="s">
        <v>1078</v>
      </c>
      <c r="D340" s="472" t="s">
        <v>1078</v>
      </c>
      <c r="E340" s="473">
        <v>590</v>
      </c>
      <c r="F340" s="473">
        <v>66</v>
      </c>
      <c r="G340" s="260">
        <v>400</v>
      </c>
      <c r="H340" s="260">
        <v>400</v>
      </c>
      <c r="I340" s="260"/>
      <c r="J340" s="260"/>
      <c r="K340" s="260"/>
      <c r="L340" s="260"/>
      <c r="M340" s="260"/>
      <c r="N340" s="260"/>
      <c r="O340" s="469" t="s">
        <v>27</v>
      </c>
      <c r="P340" s="469" t="s">
        <v>27</v>
      </c>
    </row>
    <row r="341" spans="1:17">
      <c r="A341" s="469">
        <v>2</v>
      </c>
      <c r="B341" s="470" t="s">
        <v>1079</v>
      </c>
      <c r="C341" s="471" t="s">
        <v>1080</v>
      </c>
      <c r="D341" s="472" t="s">
        <v>1081</v>
      </c>
      <c r="E341" s="473">
        <v>603</v>
      </c>
      <c r="F341" s="473">
        <v>65</v>
      </c>
      <c r="G341" s="260">
        <v>307.60000000000002</v>
      </c>
      <c r="H341" s="260">
        <v>307.60000000000002</v>
      </c>
      <c r="I341" s="260"/>
      <c r="J341" s="260"/>
      <c r="K341" s="260"/>
      <c r="L341" s="260"/>
      <c r="M341" s="260"/>
      <c r="N341" s="260"/>
      <c r="O341" s="469" t="s">
        <v>27</v>
      </c>
      <c r="P341" s="469" t="s">
        <v>27</v>
      </c>
    </row>
    <row r="342" spans="1:17">
      <c r="A342" s="480">
        <v>3</v>
      </c>
      <c r="B342" s="471" t="s">
        <v>1082</v>
      </c>
      <c r="C342" s="471" t="s">
        <v>1080</v>
      </c>
      <c r="D342" s="472" t="s">
        <v>1080</v>
      </c>
      <c r="E342" s="473">
        <v>169</v>
      </c>
      <c r="F342" s="473">
        <v>58</v>
      </c>
      <c r="G342" s="260">
        <v>194.3</v>
      </c>
      <c r="H342" s="260">
        <v>194.3</v>
      </c>
      <c r="I342" s="260"/>
      <c r="J342" s="260"/>
      <c r="K342" s="260"/>
      <c r="L342" s="260"/>
      <c r="M342" s="260"/>
      <c r="N342" s="260"/>
      <c r="O342" s="469" t="s">
        <v>27</v>
      </c>
      <c r="P342" s="469" t="s">
        <v>27</v>
      </c>
    </row>
    <row r="343" spans="1:17">
      <c r="A343" s="480">
        <v>4</v>
      </c>
      <c r="B343" s="470" t="s">
        <v>889</v>
      </c>
      <c r="C343" s="471" t="s">
        <v>1083</v>
      </c>
      <c r="D343" s="472" t="s">
        <v>1083</v>
      </c>
      <c r="E343" s="473">
        <v>84</v>
      </c>
      <c r="F343" s="473">
        <v>68</v>
      </c>
      <c r="G343" s="260">
        <v>400</v>
      </c>
      <c r="H343" s="260">
        <v>400</v>
      </c>
      <c r="I343" s="260"/>
      <c r="J343" s="260"/>
      <c r="K343" s="260"/>
      <c r="L343" s="260"/>
      <c r="M343" s="260"/>
      <c r="N343" s="260"/>
      <c r="O343" s="469" t="s">
        <v>27</v>
      </c>
      <c r="P343" s="469" t="s">
        <v>27</v>
      </c>
    </row>
    <row r="344" spans="1:17">
      <c r="A344" s="480">
        <v>5</v>
      </c>
      <c r="B344" s="470" t="s">
        <v>1084</v>
      </c>
      <c r="C344" s="471" t="s">
        <v>1085</v>
      </c>
      <c r="D344" s="472" t="s">
        <v>1085</v>
      </c>
      <c r="E344" s="473">
        <v>338</v>
      </c>
      <c r="F344" s="473">
        <v>78</v>
      </c>
      <c r="G344" s="260">
        <v>286.5</v>
      </c>
      <c r="H344" s="260">
        <v>286.5</v>
      </c>
      <c r="I344" s="260"/>
      <c r="J344" s="260"/>
      <c r="K344" s="260"/>
      <c r="L344" s="260"/>
      <c r="M344" s="260"/>
      <c r="N344" s="260"/>
      <c r="O344" s="469" t="s">
        <v>27</v>
      </c>
      <c r="P344" s="469" t="s">
        <v>27</v>
      </c>
    </row>
    <row r="345" spans="1:17" ht="36">
      <c r="A345" s="480">
        <v>6</v>
      </c>
      <c r="B345" s="470" t="s">
        <v>932</v>
      </c>
      <c r="C345" s="471" t="s">
        <v>934</v>
      </c>
      <c r="D345" s="472" t="s">
        <v>1086</v>
      </c>
      <c r="E345" s="473">
        <v>47</v>
      </c>
      <c r="F345" s="473">
        <v>2</v>
      </c>
      <c r="G345" s="260">
        <v>400</v>
      </c>
      <c r="H345" s="260">
        <v>400</v>
      </c>
      <c r="I345" s="260"/>
      <c r="J345" s="260"/>
      <c r="K345" s="260"/>
      <c r="L345" s="260"/>
      <c r="M345" s="260"/>
      <c r="N345" s="260"/>
      <c r="O345" s="469" t="s">
        <v>27</v>
      </c>
      <c r="P345" s="469" t="s">
        <v>27</v>
      </c>
    </row>
    <row r="346" spans="1:17">
      <c r="A346" s="480">
        <v>7</v>
      </c>
      <c r="B346" s="470" t="s">
        <v>1087</v>
      </c>
      <c r="C346" s="471" t="s">
        <v>934</v>
      </c>
      <c r="D346" s="472" t="s">
        <v>934</v>
      </c>
      <c r="E346" s="473">
        <v>135</v>
      </c>
      <c r="F346" s="473">
        <v>2</v>
      </c>
      <c r="G346" s="260">
        <v>394</v>
      </c>
      <c r="H346" s="260">
        <v>394</v>
      </c>
      <c r="I346" s="260"/>
      <c r="J346" s="260"/>
      <c r="K346" s="260"/>
      <c r="L346" s="260"/>
      <c r="M346" s="260"/>
      <c r="N346" s="260"/>
      <c r="O346" s="469" t="s">
        <v>27</v>
      </c>
      <c r="P346" s="469" t="s">
        <v>27</v>
      </c>
    </row>
    <row r="347" spans="1:17" ht="36">
      <c r="A347" s="480">
        <v>8</v>
      </c>
      <c r="B347" s="470" t="s">
        <v>933</v>
      </c>
      <c r="C347" s="471" t="s">
        <v>1539</v>
      </c>
      <c r="D347" s="472" t="s">
        <v>934</v>
      </c>
      <c r="E347" s="473">
        <v>136</v>
      </c>
      <c r="F347" s="473">
        <v>2</v>
      </c>
      <c r="G347" s="260">
        <v>400</v>
      </c>
      <c r="H347" s="260">
        <v>400</v>
      </c>
      <c r="I347" s="260"/>
      <c r="J347" s="260"/>
      <c r="K347" s="260"/>
      <c r="L347" s="260"/>
      <c r="M347" s="260"/>
      <c r="N347" s="260"/>
      <c r="O347" s="469" t="s">
        <v>27</v>
      </c>
      <c r="P347" s="469" t="s">
        <v>27</v>
      </c>
    </row>
    <row r="348" spans="1:17">
      <c r="A348" s="545">
        <v>9</v>
      </c>
      <c r="B348" s="548" t="s">
        <v>1088</v>
      </c>
      <c r="C348" s="550" t="s">
        <v>928</v>
      </c>
      <c r="D348" s="549" t="s">
        <v>928</v>
      </c>
      <c r="E348" s="473">
        <v>120</v>
      </c>
      <c r="F348" s="473">
        <v>68</v>
      </c>
      <c r="G348" s="260">
        <v>105.1</v>
      </c>
      <c r="H348" s="260"/>
      <c r="I348" s="260"/>
      <c r="J348" s="260"/>
      <c r="K348" s="260">
        <v>105.1</v>
      </c>
      <c r="L348" s="260"/>
      <c r="M348" s="260"/>
      <c r="N348" s="260"/>
      <c r="O348" s="469" t="s">
        <v>27</v>
      </c>
      <c r="P348" s="469" t="s">
        <v>27</v>
      </c>
    </row>
    <row r="349" spans="1:17">
      <c r="A349" s="545"/>
      <c r="B349" s="548"/>
      <c r="C349" s="550"/>
      <c r="D349" s="549"/>
      <c r="E349" s="473">
        <v>130</v>
      </c>
      <c r="F349" s="473">
        <v>68</v>
      </c>
      <c r="G349" s="260">
        <v>174.2</v>
      </c>
      <c r="H349" s="260"/>
      <c r="I349" s="260"/>
      <c r="J349" s="260"/>
      <c r="K349" s="260">
        <v>174.2</v>
      </c>
      <c r="L349" s="260"/>
      <c r="M349" s="260"/>
      <c r="N349" s="260"/>
      <c r="O349" s="469" t="s">
        <v>27</v>
      </c>
      <c r="P349" s="469" t="s">
        <v>27</v>
      </c>
    </row>
    <row r="350" spans="1:17" ht="36">
      <c r="A350" s="469">
        <v>10</v>
      </c>
      <c r="B350" s="470" t="s">
        <v>1089</v>
      </c>
      <c r="C350" s="471" t="s">
        <v>1090</v>
      </c>
      <c r="D350" s="472" t="s">
        <v>1090</v>
      </c>
      <c r="E350" s="473">
        <v>156</v>
      </c>
      <c r="F350" s="473">
        <v>65</v>
      </c>
      <c r="G350" s="260">
        <v>215.99</v>
      </c>
      <c r="H350" s="260">
        <v>215.99</v>
      </c>
      <c r="I350" s="260"/>
      <c r="J350" s="260"/>
      <c r="K350" s="260"/>
      <c r="L350" s="260"/>
      <c r="M350" s="260"/>
      <c r="N350" s="260"/>
      <c r="O350" s="469" t="s">
        <v>27</v>
      </c>
      <c r="P350" s="469" t="s">
        <v>27</v>
      </c>
    </row>
    <row r="351" spans="1:17">
      <c r="A351" s="469">
        <v>11</v>
      </c>
      <c r="B351" s="470" t="s">
        <v>1091</v>
      </c>
      <c r="C351" s="471" t="s">
        <v>935</v>
      </c>
      <c r="D351" s="472" t="s">
        <v>935</v>
      </c>
      <c r="E351" s="473">
        <v>128</v>
      </c>
      <c r="F351" s="473">
        <v>63</v>
      </c>
      <c r="G351" s="260">
        <v>200</v>
      </c>
      <c r="H351" s="260">
        <v>200</v>
      </c>
      <c r="I351" s="260"/>
      <c r="J351" s="260"/>
      <c r="K351" s="260"/>
      <c r="L351" s="260"/>
      <c r="M351" s="260"/>
      <c r="N351" s="260"/>
      <c r="O351" s="469" t="s">
        <v>27</v>
      </c>
      <c r="P351" s="469" t="s">
        <v>27</v>
      </c>
    </row>
    <row r="352" spans="1:17">
      <c r="A352" s="469">
        <v>12</v>
      </c>
      <c r="B352" s="470" t="s">
        <v>1092</v>
      </c>
      <c r="C352" s="471" t="s">
        <v>935</v>
      </c>
      <c r="D352" s="472" t="s">
        <v>935</v>
      </c>
      <c r="E352" s="473">
        <v>180</v>
      </c>
      <c r="F352" s="473">
        <v>58</v>
      </c>
      <c r="G352" s="260">
        <v>203.8</v>
      </c>
      <c r="H352" s="260">
        <v>203.8</v>
      </c>
      <c r="I352" s="260"/>
      <c r="J352" s="260"/>
      <c r="K352" s="260"/>
      <c r="L352" s="260"/>
      <c r="M352" s="260"/>
      <c r="N352" s="260"/>
      <c r="O352" s="469" t="s">
        <v>27</v>
      </c>
      <c r="P352" s="469" t="s">
        <v>27</v>
      </c>
    </row>
    <row r="353" spans="1:17">
      <c r="A353" s="469">
        <v>13</v>
      </c>
      <c r="B353" s="470" t="s">
        <v>1093</v>
      </c>
      <c r="C353" s="471" t="s">
        <v>935</v>
      </c>
      <c r="D353" s="472" t="s">
        <v>935</v>
      </c>
      <c r="E353" s="473">
        <v>170</v>
      </c>
      <c r="F353" s="473">
        <v>58</v>
      </c>
      <c r="G353" s="260">
        <v>198.8</v>
      </c>
      <c r="H353" s="260">
        <v>198.8</v>
      </c>
      <c r="I353" s="260"/>
      <c r="J353" s="260"/>
      <c r="K353" s="260"/>
      <c r="L353" s="260"/>
      <c r="M353" s="260"/>
      <c r="N353" s="260"/>
      <c r="O353" s="469" t="s">
        <v>27</v>
      </c>
      <c r="P353" s="469" t="s">
        <v>27</v>
      </c>
    </row>
    <row r="354" spans="1:17">
      <c r="A354" s="545">
        <v>14</v>
      </c>
      <c r="B354" s="544" t="s">
        <v>931</v>
      </c>
      <c r="C354" s="547" t="s">
        <v>1094</v>
      </c>
      <c r="D354" s="546" t="s">
        <v>930</v>
      </c>
      <c r="E354" s="469">
        <v>187</v>
      </c>
      <c r="F354" s="469">
        <v>87</v>
      </c>
      <c r="G354" s="260">
        <v>309.89999999999998</v>
      </c>
      <c r="H354" s="260"/>
      <c r="I354" s="260"/>
      <c r="J354" s="260"/>
      <c r="K354" s="260"/>
      <c r="L354" s="260">
        <v>309.89999999999998</v>
      </c>
      <c r="M354" s="260"/>
      <c r="N354" s="260"/>
      <c r="O354" s="469" t="s">
        <v>27</v>
      </c>
      <c r="P354" s="469" t="s">
        <v>27</v>
      </c>
    </row>
    <row r="355" spans="1:17">
      <c r="A355" s="545"/>
      <c r="B355" s="544"/>
      <c r="C355" s="547"/>
      <c r="D355" s="546"/>
      <c r="E355" s="469">
        <v>245</v>
      </c>
      <c r="F355" s="469">
        <v>87</v>
      </c>
      <c r="G355" s="260">
        <v>76.599999999999994</v>
      </c>
      <c r="H355" s="260"/>
      <c r="I355" s="260"/>
      <c r="J355" s="260"/>
      <c r="K355" s="260"/>
      <c r="L355" s="260">
        <v>76.599999999999994</v>
      </c>
      <c r="M355" s="260"/>
      <c r="N355" s="260"/>
      <c r="O355" s="469" t="s">
        <v>27</v>
      </c>
      <c r="P355" s="469" t="s">
        <v>27</v>
      </c>
    </row>
    <row r="356" spans="1:17">
      <c r="A356" s="469">
        <v>15</v>
      </c>
      <c r="B356" s="474" t="s">
        <v>929</v>
      </c>
      <c r="C356" s="475" t="s">
        <v>930</v>
      </c>
      <c r="D356" s="469" t="s">
        <v>930</v>
      </c>
      <c r="E356" s="469">
        <v>995</v>
      </c>
      <c r="F356" s="469">
        <v>87</v>
      </c>
      <c r="G356" s="260">
        <v>160.19999999999999</v>
      </c>
      <c r="H356" s="260"/>
      <c r="I356" s="260"/>
      <c r="J356" s="260"/>
      <c r="K356" s="260"/>
      <c r="L356" s="260">
        <v>160.19999999999999</v>
      </c>
      <c r="M356" s="260"/>
      <c r="N356" s="260"/>
      <c r="O356" s="469" t="s">
        <v>27</v>
      </c>
      <c r="P356" s="469" t="s">
        <v>27</v>
      </c>
    </row>
    <row r="357" spans="1:17">
      <c r="A357" s="469">
        <v>16</v>
      </c>
      <c r="B357" s="470" t="s">
        <v>1095</v>
      </c>
      <c r="C357" s="471" t="s">
        <v>936</v>
      </c>
      <c r="D357" s="472" t="s">
        <v>936</v>
      </c>
      <c r="E357" s="473">
        <v>226</v>
      </c>
      <c r="F357" s="473">
        <v>58</v>
      </c>
      <c r="G357" s="260">
        <v>400</v>
      </c>
      <c r="H357" s="260">
        <v>400</v>
      </c>
      <c r="I357" s="260"/>
      <c r="J357" s="260"/>
      <c r="K357" s="260"/>
      <c r="L357" s="260"/>
      <c r="M357" s="260"/>
      <c r="N357" s="260"/>
      <c r="O357" s="469" t="s">
        <v>27</v>
      </c>
      <c r="P357" s="469" t="s">
        <v>27</v>
      </c>
    </row>
    <row r="358" spans="1:17">
      <c r="A358" s="480">
        <v>17</v>
      </c>
      <c r="B358" s="470" t="s">
        <v>1096</v>
      </c>
      <c r="C358" s="471" t="s">
        <v>930</v>
      </c>
      <c r="D358" s="285" t="s">
        <v>930</v>
      </c>
      <c r="E358" s="473">
        <v>144</v>
      </c>
      <c r="F358" s="473">
        <v>81</v>
      </c>
      <c r="G358" s="260">
        <v>47.6</v>
      </c>
      <c r="H358" s="260">
        <v>47.6</v>
      </c>
      <c r="I358" s="260"/>
      <c r="J358" s="260"/>
      <c r="K358" s="260"/>
      <c r="L358" s="260"/>
      <c r="M358" s="260"/>
      <c r="N358" s="260"/>
      <c r="O358" s="469" t="s">
        <v>27</v>
      </c>
      <c r="P358" s="469" t="s">
        <v>27</v>
      </c>
    </row>
    <row r="359" spans="1:17">
      <c r="A359" s="480">
        <v>18</v>
      </c>
      <c r="B359" s="470" t="s">
        <v>1096</v>
      </c>
      <c r="C359" s="471" t="s">
        <v>930</v>
      </c>
      <c r="D359" s="285" t="s">
        <v>930</v>
      </c>
      <c r="E359" s="473">
        <v>146</v>
      </c>
      <c r="F359" s="473">
        <v>81</v>
      </c>
      <c r="G359" s="260">
        <v>112.99</v>
      </c>
      <c r="H359" s="260">
        <v>112.99</v>
      </c>
      <c r="I359" s="260"/>
      <c r="J359" s="260"/>
      <c r="K359" s="260"/>
      <c r="L359" s="260"/>
      <c r="M359" s="260"/>
      <c r="N359" s="260"/>
      <c r="O359" s="469" t="s">
        <v>27</v>
      </c>
      <c r="P359" s="469" t="s">
        <v>27</v>
      </c>
    </row>
    <row r="360" spans="1:17">
      <c r="A360" s="480">
        <v>19</v>
      </c>
      <c r="B360" s="470" t="s">
        <v>1096</v>
      </c>
      <c r="C360" s="471" t="s">
        <v>930</v>
      </c>
      <c r="D360" s="285" t="s">
        <v>930</v>
      </c>
      <c r="E360" s="473">
        <v>147</v>
      </c>
      <c r="F360" s="473">
        <v>81</v>
      </c>
      <c r="G360" s="260">
        <v>40.6</v>
      </c>
      <c r="H360" s="260"/>
      <c r="I360" s="260"/>
      <c r="J360" s="260">
        <v>40.6</v>
      </c>
      <c r="K360" s="260"/>
      <c r="L360" s="260"/>
      <c r="M360" s="260"/>
      <c r="N360" s="260"/>
      <c r="O360" s="469" t="s">
        <v>27</v>
      </c>
      <c r="P360" s="469" t="s">
        <v>27</v>
      </c>
    </row>
    <row r="361" spans="1:17">
      <c r="A361" s="480">
        <v>20</v>
      </c>
      <c r="B361" s="474" t="s">
        <v>1097</v>
      </c>
      <c r="C361" s="475" t="s">
        <v>937</v>
      </c>
      <c r="D361" s="476" t="s">
        <v>937</v>
      </c>
      <c r="E361" s="469">
        <v>12</v>
      </c>
      <c r="F361" s="469">
        <v>113</v>
      </c>
      <c r="G361" s="260">
        <v>4821.8</v>
      </c>
      <c r="H361" s="260"/>
      <c r="I361" s="260">
        <v>4821.8</v>
      </c>
      <c r="J361" s="260"/>
      <c r="K361" s="260"/>
      <c r="L361" s="260"/>
      <c r="M361" s="260"/>
      <c r="N361" s="260"/>
      <c r="O361" s="469" t="s">
        <v>15</v>
      </c>
      <c r="P361" s="469" t="s">
        <v>15</v>
      </c>
    </row>
    <row r="362" spans="1:17">
      <c r="A362" s="480">
        <v>21</v>
      </c>
      <c r="B362" s="470" t="s">
        <v>1535</v>
      </c>
      <c r="C362" s="471" t="s">
        <v>1536</v>
      </c>
      <c r="D362" s="472" t="s">
        <v>1536</v>
      </c>
      <c r="E362" s="473">
        <v>994</v>
      </c>
      <c r="F362" s="473">
        <v>55</v>
      </c>
      <c r="G362" s="251">
        <f t="shared" ref="G362:G408" si="7">SUM(H362:N362)</f>
        <v>238.4</v>
      </c>
      <c r="H362" s="287">
        <v>238.4</v>
      </c>
      <c r="I362" s="253"/>
      <c r="J362" s="285"/>
      <c r="K362" s="253"/>
      <c r="L362" s="285"/>
      <c r="M362" s="287"/>
      <c r="N362" s="285"/>
      <c r="O362" s="469" t="s">
        <v>27</v>
      </c>
      <c r="P362" s="469" t="s">
        <v>27</v>
      </c>
      <c r="Q362" s="243" t="s">
        <v>1620</v>
      </c>
    </row>
    <row r="363" spans="1:17" ht="36" customHeight="1">
      <c r="A363" s="546">
        <v>22</v>
      </c>
      <c r="B363" s="548" t="s">
        <v>1537</v>
      </c>
      <c r="C363" s="550" t="s">
        <v>1538</v>
      </c>
      <c r="D363" s="549" t="s">
        <v>928</v>
      </c>
      <c r="E363" s="473">
        <v>256</v>
      </c>
      <c r="F363" s="473">
        <v>65</v>
      </c>
      <c r="G363" s="251">
        <f t="shared" si="7"/>
        <v>100</v>
      </c>
      <c r="H363" s="285"/>
      <c r="I363" s="253"/>
      <c r="J363" s="285"/>
      <c r="K363" s="253"/>
      <c r="L363" s="285"/>
      <c r="M363" s="285"/>
      <c r="N363" s="285">
        <v>100</v>
      </c>
      <c r="O363" s="469" t="s">
        <v>27</v>
      </c>
      <c r="P363" s="469" t="s">
        <v>27</v>
      </c>
      <c r="Q363" s="243" t="s">
        <v>1620</v>
      </c>
    </row>
    <row r="364" spans="1:17">
      <c r="A364" s="546"/>
      <c r="B364" s="548"/>
      <c r="C364" s="550"/>
      <c r="D364" s="549"/>
      <c r="E364" s="473">
        <v>257</v>
      </c>
      <c r="F364" s="473">
        <v>65</v>
      </c>
      <c r="G364" s="251">
        <f t="shared" si="7"/>
        <v>100</v>
      </c>
      <c r="H364" s="285"/>
      <c r="I364" s="253"/>
      <c r="J364" s="285"/>
      <c r="K364" s="253"/>
      <c r="L364" s="285"/>
      <c r="M364" s="285"/>
      <c r="N364" s="285">
        <v>100</v>
      </c>
      <c r="O364" s="469" t="s">
        <v>27</v>
      </c>
      <c r="P364" s="469" t="s">
        <v>27</v>
      </c>
      <c r="Q364" s="243" t="s">
        <v>1620</v>
      </c>
    </row>
    <row r="365" spans="1:17">
      <c r="A365" s="546"/>
      <c r="B365" s="548"/>
      <c r="C365" s="550"/>
      <c r="D365" s="549"/>
      <c r="E365" s="473">
        <v>293</v>
      </c>
      <c r="F365" s="473">
        <v>65</v>
      </c>
      <c r="G365" s="251">
        <f t="shared" si="7"/>
        <v>100</v>
      </c>
      <c r="H365" s="287"/>
      <c r="I365" s="253"/>
      <c r="J365" s="285"/>
      <c r="K365" s="253"/>
      <c r="L365" s="285"/>
      <c r="M365" s="285"/>
      <c r="N365" s="285">
        <v>100</v>
      </c>
      <c r="O365" s="469" t="s">
        <v>27</v>
      </c>
      <c r="P365" s="469" t="s">
        <v>27</v>
      </c>
      <c r="Q365" s="243" t="s">
        <v>1620</v>
      </c>
    </row>
    <row r="366" spans="1:17">
      <c r="A366" s="546"/>
      <c r="B366" s="548"/>
      <c r="C366" s="550"/>
      <c r="D366" s="549"/>
      <c r="E366" s="473">
        <v>294</v>
      </c>
      <c r="F366" s="473">
        <v>65</v>
      </c>
      <c r="G366" s="251">
        <f t="shared" si="7"/>
        <v>100</v>
      </c>
      <c r="H366" s="285"/>
      <c r="I366" s="253"/>
      <c r="J366" s="285"/>
      <c r="K366" s="253"/>
      <c r="L366" s="285"/>
      <c r="M366" s="285"/>
      <c r="N366" s="285">
        <v>100</v>
      </c>
      <c r="O366" s="469" t="s">
        <v>27</v>
      </c>
      <c r="P366" s="469" t="s">
        <v>27</v>
      </c>
      <c r="Q366" s="243" t="s">
        <v>1620</v>
      </c>
    </row>
    <row r="367" spans="1:17">
      <c r="A367" s="469">
        <v>23</v>
      </c>
      <c r="B367" s="470" t="s">
        <v>1540</v>
      </c>
      <c r="C367" s="471" t="s">
        <v>1541</v>
      </c>
      <c r="D367" s="472" t="s">
        <v>1541</v>
      </c>
      <c r="E367" s="473">
        <v>303</v>
      </c>
      <c r="F367" s="473">
        <v>94</v>
      </c>
      <c r="G367" s="251">
        <f t="shared" si="7"/>
        <v>154.6</v>
      </c>
      <c r="H367" s="287"/>
      <c r="I367" s="253"/>
      <c r="J367" s="285">
        <v>154.6</v>
      </c>
      <c r="K367" s="253"/>
      <c r="L367" s="285"/>
      <c r="M367" s="285"/>
      <c r="N367" s="285"/>
      <c r="O367" s="469" t="s">
        <v>27</v>
      </c>
      <c r="P367" s="469" t="s">
        <v>27</v>
      </c>
      <c r="Q367" s="243" t="s">
        <v>1620</v>
      </c>
    </row>
    <row r="368" spans="1:17">
      <c r="A368" s="545">
        <v>24</v>
      </c>
      <c r="B368" s="548" t="s">
        <v>1542</v>
      </c>
      <c r="C368" s="550" t="s">
        <v>1538</v>
      </c>
      <c r="D368" s="549" t="s">
        <v>1538</v>
      </c>
      <c r="E368" s="473">
        <v>101</v>
      </c>
      <c r="F368" s="473">
        <v>77</v>
      </c>
      <c r="G368" s="251">
        <f t="shared" si="7"/>
        <v>243.4</v>
      </c>
      <c r="H368" s="287"/>
      <c r="I368" s="253"/>
      <c r="J368" s="285"/>
      <c r="K368" s="287">
        <v>243.4</v>
      </c>
      <c r="L368" s="285"/>
      <c r="M368" s="287"/>
      <c r="N368" s="285"/>
      <c r="O368" s="469" t="s">
        <v>11</v>
      </c>
      <c r="P368" s="469" t="s">
        <v>11</v>
      </c>
      <c r="Q368" s="243" t="s">
        <v>1620</v>
      </c>
    </row>
    <row r="369" spans="1:17">
      <c r="A369" s="545"/>
      <c r="B369" s="548"/>
      <c r="C369" s="550"/>
      <c r="D369" s="549"/>
      <c r="E369" s="473">
        <v>102</v>
      </c>
      <c r="F369" s="473">
        <v>77</v>
      </c>
      <c r="G369" s="251">
        <f t="shared" si="7"/>
        <v>264.7</v>
      </c>
      <c r="H369" s="287"/>
      <c r="I369" s="264"/>
      <c r="J369" s="285"/>
      <c r="K369" s="287">
        <v>264.7</v>
      </c>
      <c r="L369" s="285"/>
      <c r="M369" s="287"/>
      <c r="N369" s="285"/>
      <c r="O369" s="469" t="s">
        <v>11</v>
      </c>
      <c r="P369" s="469" t="s">
        <v>11</v>
      </c>
      <c r="Q369" s="243" t="s">
        <v>1620</v>
      </c>
    </row>
    <row r="370" spans="1:17">
      <c r="A370" s="545"/>
      <c r="B370" s="548"/>
      <c r="C370" s="550"/>
      <c r="D370" s="549"/>
      <c r="E370" s="473">
        <v>186</v>
      </c>
      <c r="F370" s="473">
        <v>77</v>
      </c>
      <c r="G370" s="251">
        <f t="shared" si="7"/>
        <v>407.5</v>
      </c>
      <c r="H370" s="287"/>
      <c r="I370" s="264"/>
      <c r="J370" s="285"/>
      <c r="K370" s="287">
        <v>407.5</v>
      </c>
      <c r="L370" s="285"/>
      <c r="M370" s="287"/>
      <c r="N370" s="285"/>
      <c r="O370" s="469" t="s">
        <v>11</v>
      </c>
      <c r="P370" s="469" t="s">
        <v>11</v>
      </c>
      <c r="Q370" s="243" t="s">
        <v>1620</v>
      </c>
    </row>
    <row r="371" spans="1:17">
      <c r="A371" s="545"/>
      <c r="B371" s="548"/>
      <c r="C371" s="550"/>
      <c r="D371" s="549"/>
      <c r="E371" s="473">
        <v>2</v>
      </c>
      <c r="F371" s="473">
        <v>76</v>
      </c>
      <c r="G371" s="251">
        <f t="shared" si="7"/>
        <v>400</v>
      </c>
      <c r="H371" s="287">
        <v>400</v>
      </c>
      <c r="I371" s="264"/>
      <c r="J371" s="285"/>
      <c r="K371" s="264"/>
      <c r="L371" s="285"/>
      <c r="M371" s="287"/>
      <c r="N371" s="285"/>
      <c r="O371" s="469" t="s">
        <v>27</v>
      </c>
      <c r="P371" s="469" t="s">
        <v>27</v>
      </c>
      <c r="Q371" s="243" t="s">
        <v>1620</v>
      </c>
    </row>
    <row r="372" spans="1:17" ht="39" customHeight="1">
      <c r="A372" s="469">
        <v>25</v>
      </c>
      <c r="B372" s="470" t="s">
        <v>1543</v>
      </c>
      <c r="C372" s="471" t="s">
        <v>930</v>
      </c>
      <c r="D372" s="472" t="s">
        <v>930</v>
      </c>
      <c r="E372" s="473">
        <v>262</v>
      </c>
      <c r="F372" s="473">
        <v>87</v>
      </c>
      <c r="G372" s="251">
        <f t="shared" si="7"/>
        <v>400</v>
      </c>
      <c r="H372" s="287"/>
      <c r="I372" s="264"/>
      <c r="J372" s="285">
        <v>400</v>
      </c>
      <c r="K372" s="264"/>
      <c r="L372" s="285"/>
      <c r="M372" s="287"/>
      <c r="N372" s="285"/>
      <c r="O372" s="469" t="s">
        <v>27</v>
      </c>
      <c r="P372" s="469" t="s">
        <v>27</v>
      </c>
      <c r="Q372" s="243" t="s">
        <v>1620</v>
      </c>
    </row>
    <row r="373" spans="1:17">
      <c r="A373" s="545">
        <v>26</v>
      </c>
      <c r="B373" s="548" t="s">
        <v>1544</v>
      </c>
      <c r="C373" s="550" t="s">
        <v>935</v>
      </c>
      <c r="D373" s="549" t="s">
        <v>935</v>
      </c>
      <c r="E373" s="473">
        <v>194</v>
      </c>
      <c r="F373" s="473">
        <v>58</v>
      </c>
      <c r="G373" s="251">
        <f t="shared" si="7"/>
        <v>177.6</v>
      </c>
      <c r="H373" s="287"/>
      <c r="I373" s="264"/>
      <c r="J373" s="285"/>
      <c r="K373" s="264"/>
      <c r="L373" s="285"/>
      <c r="M373" s="287"/>
      <c r="N373" s="285">
        <v>177.6</v>
      </c>
      <c r="O373" s="469" t="s">
        <v>27</v>
      </c>
      <c r="P373" s="469" t="s">
        <v>27</v>
      </c>
      <c r="Q373" s="243" t="s">
        <v>1620</v>
      </c>
    </row>
    <row r="374" spans="1:17">
      <c r="A374" s="545"/>
      <c r="B374" s="548"/>
      <c r="C374" s="550"/>
      <c r="D374" s="549"/>
      <c r="E374" s="473">
        <v>195</v>
      </c>
      <c r="F374" s="473">
        <v>58</v>
      </c>
      <c r="G374" s="251">
        <f t="shared" si="7"/>
        <v>86.2</v>
      </c>
      <c r="H374" s="287"/>
      <c r="I374" s="264"/>
      <c r="J374" s="285"/>
      <c r="K374" s="264"/>
      <c r="L374" s="285"/>
      <c r="M374" s="287"/>
      <c r="N374" s="285">
        <v>86.2</v>
      </c>
      <c r="O374" s="469" t="s">
        <v>27</v>
      </c>
      <c r="P374" s="469" t="s">
        <v>27</v>
      </c>
      <c r="Q374" s="243" t="s">
        <v>1620</v>
      </c>
    </row>
    <row r="375" spans="1:17">
      <c r="A375" s="545"/>
      <c r="B375" s="548"/>
      <c r="C375" s="550"/>
      <c r="D375" s="549"/>
      <c r="E375" s="473">
        <v>196</v>
      </c>
      <c r="F375" s="473">
        <v>58</v>
      </c>
      <c r="G375" s="251">
        <f t="shared" si="7"/>
        <v>32.299999999999997</v>
      </c>
      <c r="H375" s="287"/>
      <c r="I375" s="264"/>
      <c r="J375" s="285"/>
      <c r="K375" s="264"/>
      <c r="L375" s="285"/>
      <c r="M375" s="287"/>
      <c r="N375" s="285">
        <v>32.299999999999997</v>
      </c>
      <c r="O375" s="469" t="s">
        <v>27</v>
      </c>
      <c r="P375" s="469" t="s">
        <v>27</v>
      </c>
      <c r="Q375" s="243" t="s">
        <v>1620</v>
      </c>
    </row>
    <row r="376" spans="1:17">
      <c r="A376" s="545"/>
      <c r="B376" s="548"/>
      <c r="C376" s="550"/>
      <c r="D376" s="549"/>
      <c r="E376" s="473">
        <v>198</v>
      </c>
      <c r="F376" s="473">
        <v>58</v>
      </c>
      <c r="G376" s="251">
        <f t="shared" si="7"/>
        <v>103.9</v>
      </c>
      <c r="H376" s="287">
        <v>103.9</v>
      </c>
      <c r="I376" s="264"/>
      <c r="J376" s="285"/>
      <c r="K376" s="264"/>
      <c r="L376" s="285"/>
      <c r="M376" s="287"/>
      <c r="N376" s="285"/>
      <c r="O376" s="469" t="s">
        <v>27</v>
      </c>
      <c r="P376" s="469" t="s">
        <v>27</v>
      </c>
      <c r="Q376" s="243" t="s">
        <v>1620</v>
      </c>
    </row>
    <row r="377" spans="1:17">
      <c r="A377" s="469">
        <v>27</v>
      </c>
      <c r="B377" s="470" t="s">
        <v>1545</v>
      </c>
      <c r="C377" s="471" t="s">
        <v>1546</v>
      </c>
      <c r="D377" s="472" t="s">
        <v>1546</v>
      </c>
      <c r="E377" s="473">
        <v>984</v>
      </c>
      <c r="F377" s="473">
        <v>96</v>
      </c>
      <c r="G377" s="251">
        <f t="shared" si="7"/>
        <v>400</v>
      </c>
      <c r="H377" s="287">
        <v>400</v>
      </c>
      <c r="I377" s="264"/>
      <c r="J377" s="285"/>
      <c r="K377" s="264"/>
      <c r="L377" s="285"/>
      <c r="M377" s="287"/>
      <c r="N377" s="285"/>
      <c r="O377" s="469" t="s">
        <v>27</v>
      </c>
      <c r="P377" s="469" t="s">
        <v>27</v>
      </c>
      <c r="Q377" s="243" t="s">
        <v>1620</v>
      </c>
    </row>
    <row r="378" spans="1:17" ht="37.799999999999997" customHeight="1">
      <c r="A378" s="469">
        <v>28</v>
      </c>
      <c r="B378" s="470" t="s">
        <v>1547</v>
      </c>
      <c r="C378" s="471" t="s">
        <v>930</v>
      </c>
      <c r="D378" s="472" t="s">
        <v>930</v>
      </c>
      <c r="E378" s="473">
        <v>49</v>
      </c>
      <c r="F378" s="473">
        <v>87</v>
      </c>
      <c r="G378" s="251">
        <f t="shared" si="7"/>
        <v>400</v>
      </c>
      <c r="H378" s="287">
        <v>400</v>
      </c>
      <c r="I378" s="264"/>
      <c r="J378" s="285"/>
      <c r="K378" s="264"/>
      <c r="L378" s="285"/>
      <c r="M378" s="287"/>
      <c r="N378" s="285"/>
      <c r="O378" s="469" t="s">
        <v>27</v>
      </c>
      <c r="P378" s="469" t="s">
        <v>27</v>
      </c>
      <c r="Q378" s="243" t="s">
        <v>1620</v>
      </c>
    </row>
    <row r="379" spans="1:17">
      <c r="A379" s="469">
        <v>29</v>
      </c>
      <c r="B379" s="470" t="s">
        <v>1548</v>
      </c>
      <c r="C379" s="471" t="s">
        <v>936</v>
      </c>
      <c r="D379" s="472" t="s">
        <v>936</v>
      </c>
      <c r="E379" s="473">
        <v>124</v>
      </c>
      <c r="F379" s="473">
        <v>58</v>
      </c>
      <c r="G379" s="251">
        <f t="shared" si="7"/>
        <v>400</v>
      </c>
      <c r="H379" s="287"/>
      <c r="I379" s="264"/>
      <c r="J379" s="285"/>
      <c r="K379" s="264"/>
      <c r="L379" s="285"/>
      <c r="M379" s="287">
        <v>400</v>
      </c>
      <c r="N379" s="285"/>
      <c r="O379" s="469" t="s">
        <v>27</v>
      </c>
      <c r="P379" s="469" t="s">
        <v>27</v>
      </c>
      <c r="Q379" s="243" t="s">
        <v>1620</v>
      </c>
    </row>
    <row r="380" spans="1:17">
      <c r="A380" s="469">
        <v>30</v>
      </c>
      <c r="B380" s="470" t="s">
        <v>1549</v>
      </c>
      <c r="C380" s="471" t="s">
        <v>936</v>
      </c>
      <c r="D380" s="472" t="s">
        <v>936</v>
      </c>
      <c r="E380" s="473">
        <v>222</v>
      </c>
      <c r="F380" s="473">
        <v>58</v>
      </c>
      <c r="G380" s="251">
        <f t="shared" si="7"/>
        <v>400</v>
      </c>
      <c r="H380" s="287">
        <v>400</v>
      </c>
      <c r="I380" s="264"/>
      <c r="J380" s="285"/>
      <c r="K380" s="264"/>
      <c r="L380" s="285"/>
      <c r="M380" s="287"/>
      <c r="N380" s="285"/>
      <c r="O380" s="469" t="s">
        <v>27</v>
      </c>
      <c r="P380" s="469" t="s">
        <v>27</v>
      </c>
      <c r="Q380" s="243" t="s">
        <v>1620</v>
      </c>
    </row>
    <row r="381" spans="1:17">
      <c r="A381" s="469">
        <v>31</v>
      </c>
      <c r="B381" s="474" t="s">
        <v>1550</v>
      </c>
      <c r="C381" s="475" t="s">
        <v>936</v>
      </c>
      <c r="D381" s="476" t="s">
        <v>936</v>
      </c>
      <c r="E381" s="469">
        <v>225</v>
      </c>
      <c r="F381" s="469">
        <v>58</v>
      </c>
      <c r="G381" s="251">
        <f t="shared" si="7"/>
        <v>400</v>
      </c>
      <c r="H381" s="288">
        <v>400</v>
      </c>
      <c r="I381" s="264"/>
      <c r="J381" s="288"/>
      <c r="K381" s="264"/>
      <c r="L381" s="288"/>
      <c r="M381" s="288"/>
      <c r="N381" s="246"/>
      <c r="O381" s="469" t="s">
        <v>27</v>
      </c>
      <c r="P381" s="469" t="s">
        <v>27</v>
      </c>
      <c r="Q381" s="243" t="s">
        <v>1620</v>
      </c>
    </row>
    <row r="382" spans="1:17">
      <c r="A382" s="545">
        <v>32</v>
      </c>
      <c r="B382" s="544" t="s">
        <v>1551</v>
      </c>
      <c r="C382" s="547" t="s">
        <v>937</v>
      </c>
      <c r="D382" s="546" t="s">
        <v>937</v>
      </c>
      <c r="E382" s="469">
        <v>334</v>
      </c>
      <c r="F382" s="469">
        <v>38</v>
      </c>
      <c r="G382" s="251">
        <f t="shared" si="7"/>
        <v>65</v>
      </c>
      <c r="H382" s="246"/>
      <c r="I382" s="264"/>
      <c r="J382" s="288"/>
      <c r="K382" s="264"/>
      <c r="L382" s="288"/>
      <c r="M382" s="288"/>
      <c r="N382" s="288">
        <v>65</v>
      </c>
      <c r="O382" s="469" t="s">
        <v>27</v>
      </c>
      <c r="P382" s="469" t="s">
        <v>27</v>
      </c>
      <c r="Q382" s="243" t="s">
        <v>1620</v>
      </c>
    </row>
    <row r="383" spans="1:17">
      <c r="A383" s="545"/>
      <c r="B383" s="544"/>
      <c r="C383" s="547"/>
      <c r="D383" s="546"/>
      <c r="E383" s="469">
        <v>351</v>
      </c>
      <c r="F383" s="469">
        <v>38</v>
      </c>
      <c r="G383" s="251">
        <f t="shared" si="7"/>
        <v>65</v>
      </c>
      <c r="H383" s="246"/>
      <c r="I383" s="264"/>
      <c r="J383" s="288"/>
      <c r="K383" s="264"/>
      <c r="L383" s="288"/>
      <c r="M383" s="288"/>
      <c r="N383" s="288">
        <v>65</v>
      </c>
      <c r="O383" s="469" t="s">
        <v>27</v>
      </c>
      <c r="P383" s="469" t="s">
        <v>27</v>
      </c>
      <c r="Q383" s="243" t="s">
        <v>1620</v>
      </c>
    </row>
    <row r="384" spans="1:17">
      <c r="A384" s="545"/>
      <c r="B384" s="544"/>
      <c r="C384" s="547"/>
      <c r="D384" s="546"/>
      <c r="E384" s="469">
        <v>352</v>
      </c>
      <c r="F384" s="469">
        <v>38</v>
      </c>
      <c r="G384" s="251">
        <f t="shared" si="7"/>
        <v>65</v>
      </c>
      <c r="H384" s="246"/>
      <c r="I384" s="264"/>
      <c r="J384" s="288"/>
      <c r="K384" s="264"/>
      <c r="L384" s="288"/>
      <c r="M384" s="288"/>
      <c r="N384" s="288">
        <v>65</v>
      </c>
      <c r="O384" s="469" t="s">
        <v>27</v>
      </c>
      <c r="P384" s="469" t="s">
        <v>27</v>
      </c>
      <c r="Q384" s="243" t="s">
        <v>1620</v>
      </c>
    </row>
    <row r="385" spans="1:17">
      <c r="A385" s="545"/>
      <c r="B385" s="544"/>
      <c r="C385" s="547"/>
      <c r="D385" s="546"/>
      <c r="E385" s="469">
        <v>353</v>
      </c>
      <c r="F385" s="469">
        <v>38</v>
      </c>
      <c r="G385" s="251">
        <f t="shared" si="7"/>
        <v>65</v>
      </c>
      <c r="H385" s="246"/>
      <c r="I385" s="264"/>
      <c r="J385" s="288"/>
      <c r="K385" s="264"/>
      <c r="L385" s="288"/>
      <c r="M385" s="288"/>
      <c r="N385" s="288">
        <v>65</v>
      </c>
      <c r="O385" s="469" t="s">
        <v>27</v>
      </c>
      <c r="P385" s="469" t="s">
        <v>27</v>
      </c>
      <c r="Q385" s="243" t="s">
        <v>1620</v>
      </c>
    </row>
    <row r="386" spans="1:17">
      <c r="A386" s="545"/>
      <c r="B386" s="544"/>
      <c r="C386" s="547"/>
      <c r="D386" s="546"/>
      <c r="E386" s="469">
        <v>355</v>
      </c>
      <c r="F386" s="469">
        <v>38</v>
      </c>
      <c r="G386" s="251">
        <f t="shared" si="7"/>
        <v>70</v>
      </c>
      <c r="H386" s="246"/>
      <c r="I386" s="264"/>
      <c r="J386" s="288"/>
      <c r="K386" s="264"/>
      <c r="L386" s="288"/>
      <c r="M386" s="288"/>
      <c r="N386" s="288">
        <v>70</v>
      </c>
      <c r="O386" s="469" t="s">
        <v>27</v>
      </c>
      <c r="P386" s="469" t="s">
        <v>27</v>
      </c>
      <c r="Q386" s="243" t="s">
        <v>1620</v>
      </c>
    </row>
    <row r="387" spans="1:17">
      <c r="A387" s="545"/>
      <c r="B387" s="544"/>
      <c r="C387" s="547"/>
      <c r="D387" s="546"/>
      <c r="E387" s="469">
        <v>358</v>
      </c>
      <c r="F387" s="469">
        <v>38</v>
      </c>
      <c r="G387" s="251">
        <f t="shared" si="7"/>
        <v>70</v>
      </c>
      <c r="H387" s="246"/>
      <c r="I387" s="264"/>
      <c r="J387" s="288"/>
      <c r="K387" s="264"/>
      <c r="L387" s="288"/>
      <c r="M387" s="288"/>
      <c r="N387" s="288">
        <v>70</v>
      </c>
      <c r="O387" s="469" t="s">
        <v>27</v>
      </c>
      <c r="P387" s="469" t="s">
        <v>27</v>
      </c>
      <c r="Q387" s="243" t="s">
        <v>1620</v>
      </c>
    </row>
    <row r="388" spans="1:17">
      <c r="A388" s="469">
        <v>33</v>
      </c>
      <c r="B388" s="474" t="s">
        <v>1552</v>
      </c>
      <c r="C388" s="475" t="s">
        <v>937</v>
      </c>
      <c r="D388" s="476" t="s">
        <v>937</v>
      </c>
      <c r="E388" s="469">
        <v>354</v>
      </c>
      <c r="F388" s="469">
        <v>38</v>
      </c>
      <c r="G388" s="251">
        <f t="shared" si="7"/>
        <v>155.19999999999999</v>
      </c>
      <c r="H388" s="246"/>
      <c r="I388" s="264"/>
      <c r="J388" s="288"/>
      <c r="K388" s="264"/>
      <c r="L388" s="288"/>
      <c r="M388" s="288"/>
      <c r="N388" s="246">
        <v>155.19999999999999</v>
      </c>
      <c r="O388" s="469" t="s">
        <v>27</v>
      </c>
      <c r="P388" s="469" t="s">
        <v>27</v>
      </c>
      <c r="Q388" s="243" t="s">
        <v>1620</v>
      </c>
    </row>
    <row r="389" spans="1:17">
      <c r="A389" s="545">
        <v>34</v>
      </c>
      <c r="B389" s="544" t="s">
        <v>1553</v>
      </c>
      <c r="C389" s="547" t="s">
        <v>937</v>
      </c>
      <c r="D389" s="546" t="s">
        <v>937</v>
      </c>
      <c r="E389" s="469">
        <v>164</v>
      </c>
      <c r="F389" s="469">
        <v>38</v>
      </c>
      <c r="G389" s="251">
        <f t="shared" si="7"/>
        <v>149.80000000000001</v>
      </c>
      <c r="H389" s="246"/>
      <c r="I389" s="264"/>
      <c r="J389" s="288">
        <v>149.80000000000001</v>
      </c>
      <c r="K389" s="264"/>
      <c r="L389" s="288"/>
      <c r="M389" s="288"/>
      <c r="N389" s="246"/>
      <c r="O389" s="469" t="s">
        <v>27</v>
      </c>
      <c r="P389" s="469" t="s">
        <v>27</v>
      </c>
      <c r="Q389" s="243" t="s">
        <v>1620</v>
      </c>
    </row>
    <row r="390" spans="1:17">
      <c r="A390" s="545"/>
      <c r="B390" s="544"/>
      <c r="C390" s="547"/>
      <c r="D390" s="546"/>
      <c r="E390" s="469">
        <v>165</v>
      </c>
      <c r="F390" s="469">
        <v>38</v>
      </c>
      <c r="G390" s="251">
        <f t="shared" si="7"/>
        <v>100</v>
      </c>
      <c r="H390" s="246"/>
      <c r="I390" s="264"/>
      <c r="J390" s="285"/>
      <c r="K390" s="264"/>
      <c r="L390" s="288"/>
      <c r="M390" s="288">
        <v>100</v>
      </c>
      <c r="N390" s="246"/>
      <c r="O390" s="469" t="s">
        <v>27</v>
      </c>
      <c r="P390" s="469" t="s">
        <v>27</v>
      </c>
      <c r="Q390" s="243" t="s">
        <v>1620</v>
      </c>
    </row>
    <row r="391" spans="1:17">
      <c r="A391" s="545"/>
      <c r="B391" s="544"/>
      <c r="C391" s="547"/>
      <c r="D391" s="546"/>
      <c r="E391" s="469">
        <v>243</v>
      </c>
      <c r="F391" s="469">
        <v>38</v>
      </c>
      <c r="G391" s="251">
        <f t="shared" si="7"/>
        <v>100</v>
      </c>
      <c r="H391" s="246"/>
      <c r="I391" s="264"/>
      <c r="J391" s="285"/>
      <c r="K391" s="264"/>
      <c r="L391" s="288"/>
      <c r="M391" s="288">
        <v>100</v>
      </c>
      <c r="N391" s="246"/>
      <c r="O391" s="469" t="s">
        <v>27</v>
      </c>
      <c r="P391" s="469" t="s">
        <v>27</v>
      </c>
      <c r="Q391" s="243" t="s">
        <v>1620</v>
      </c>
    </row>
    <row r="392" spans="1:17">
      <c r="A392" s="545"/>
      <c r="B392" s="544"/>
      <c r="C392" s="547"/>
      <c r="D392" s="546"/>
      <c r="E392" s="469">
        <v>263</v>
      </c>
      <c r="F392" s="469">
        <v>38</v>
      </c>
      <c r="G392" s="251">
        <f t="shared" si="7"/>
        <v>50.2</v>
      </c>
      <c r="H392" s="246"/>
      <c r="I392" s="264"/>
      <c r="J392" s="285"/>
      <c r="K392" s="264"/>
      <c r="L392" s="288"/>
      <c r="M392" s="288">
        <v>50.2</v>
      </c>
      <c r="N392" s="246"/>
      <c r="O392" s="469" t="s">
        <v>27</v>
      </c>
      <c r="P392" s="469" t="s">
        <v>27</v>
      </c>
      <c r="Q392" s="243" t="s">
        <v>1620</v>
      </c>
    </row>
    <row r="393" spans="1:17">
      <c r="A393" s="545">
        <v>35</v>
      </c>
      <c r="B393" s="544" t="s">
        <v>1554</v>
      </c>
      <c r="C393" s="547" t="s">
        <v>934</v>
      </c>
      <c r="D393" s="546" t="s">
        <v>934</v>
      </c>
      <c r="E393" s="469">
        <v>570</v>
      </c>
      <c r="F393" s="469">
        <v>35</v>
      </c>
      <c r="G393" s="251">
        <f t="shared" si="7"/>
        <v>216.7</v>
      </c>
      <c r="H393" s="246"/>
      <c r="I393" s="264"/>
      <c r="J393" s="285"/>
      <c r="K393" s="264"/>
      <c r="L393" s="288"/>
      <c r="M393" s="288">
        <v>216.7</v>
      </c>
      <c r="N393" s="246"/>
      <c r="O393" s="469" t="s">
        <v>27</v>
      </c>
      <c r="P393" s="469" t="s">
        <v>27</v>
      </c>
      <c r="Q393" s="243" t="s">
        <v>1620</v>
      </c>
    </row>
    <row r="394" spans="1:17">
      <c r="A394" s="545"/>
      <c r="B394" s="544"/>
      <c r="C394" s="547"/>
      <c r="D394" s="546"/>
      <c r="E394" s="469">
        <v>611</v>
      </c>
      <c r="F394" s="469">
        <v>35</v>
      </c>
      <c r="G394" s="251">
        <f t="shared" si="7"/>
        <v>98.9</v>
      </c>
      <c r="H394" s="246"/>
      <c r="I394" s="264"/>
      <c r="J394" s="285"/>
      <c r="K394" s="264"/>
      <c r="L394" s="288"/>
      <c r="M394" s="288">
        <v>98.9</v>
      </c>
      <c r="N394" s="246"/>
      <c r="O394" s="469" t="s">
        <v>27</v>
      </c>
      <c r="P394" s="469" t="s">
        <v>27</v>
      </c>
      <c r="Q394" s="243" t="s">
        <v>1620</v>
      </c>
    </row>
    <row r="395" spans="1:17">
      <c r="A395" s="545"/>
      <c r="B395" s="544"/>
      <c r="C395" s="547"/>
      <c r="D395" s="546"/>
      <c r="E395" s="469">
        <v>613</v>
      </c>
      <c r="F395" s="469">
        <v>35</v>
      </c>
      <c r="G395" s="251">
        <f t="shared" si="7"/>
        <v>36.700000000000003</v>
      </c>
      <c r="H395" s="246"/>
      <c r="I395" s="264"/>
      <c r="J395" s="285"/>
      <c r="K395" s="264"/>
      <c r="L395" s="288"/>
      <c r="M395" s="288">
        <v>36.700000000000003</v>
      </c>
      <c r="N395" s="246"/>
      <c r="O395" s="469" t="s">
        <v>27</v>
      </c>
      <c r="P395" s="469" t="s">
        <v>27</v>
      </c>
      <c r="Q395" s="243" t="s">
        <v>1867</v>
      </c>
    </row>
    <row r="396" spans="1:17">
      <c r="A396" s="469">
        <v>36</v>
      </c>
      <c r="B396" s="474" t="s">
        <v>1555</v>
      </c>
      <c r="C396" s="478" t="s">
        <v>1556</v>
      </c>
      <c r="D396" s="476" t="s">
        <v>1556</v>
      </c>
      <c r="E396" s="477">
        <v>962</v>
      </c>
      <c r="F396" s="477">
        <v>55</v>
      </c>
      <c r="G396" s="251">
        <f t="shared" si="7"/>
        <v>240</v>
      </c>
      <c r="H396" s="288">
        <v>240</v>
      </c>
      <c r="I396" s="264"/>
      <c r="J396" s="285"/>
      <c r="K396" s="264"/>
      <c r="L396" s="288"/>
      <c r="M396" s="288"/>
      <c r="N396" s="246"/>
      <c r="O396" s="469" t="s">
        <v>27</v>
      </c>
      <c r="P396" s="469" t="s">
        <v>27</v>
      </c>
      <c r="Q396" s="243" t="s">
        <v>1620</v>
      </c>
    </row>
    <row r="397" spans="1:17">
      <c r="A397" s="469">
        <v>37</v>
      </c>
      <c r="B397" s="474" t="s">
        <v>1557</v>
      </c>
      <c r="C397" s="475" t="s">
        <v>595</v>
      </c>
      <c r="D397" s="476" t="s">
        <v>595</v>
      </c>
      <c r="E397" s="477">
        <v>98</v>
      </c>
      <c r="F397" s="469">
        <v>34</v>
      </c>
      <c r="G397" s="251">
        <f t="shared" si="7"/>
        <v>300</v>
      </c>
      <c r="H397" s="288">
        <v>300</v>
      </c>
      <c r="I397" s="264"/>
      <c r="J397" s="285"/>
      <c r="K397" s="264"/>
      <c r="L397" s="288"/>
      <c r="M397" s="288"/>
      <c r="N397" s="246"/>
      <c r="O397" s="469" t="s">
        <v>27</v>
      </c>
      <c r="P397" s="469" t="s">
        <v>27</v>
      </c>
      <c r="Q397" s="243" t="s">
        <v>1620</v>
      </c>
    </row>
    <row r="398" spans="1:17" ht="40.200000000000003" customHeight="1">
      <c r="A398" s="469">
        <v>38</v>
      </c>
      <c r="B398" s="474" t="s">
        <v>1558</v>
      </c>
      <c r="C398" s="475" t="s">
        <v>1559</v>
      </c>
      <c r="D398" s="476" t="s">
        <v>1559</v>
      </c>
      <c r="E398" s="477">
        <v>11</v>
      </c>
      <c r="F398" s="477">
        <v>87</v>
      </c>
      <c r="G398" s="251">
        <f t="shared" si="7"/>
        <v>38.799999999999997</v>
      </c>
      <c r="H398" s="246">
        <v>38.799999999999997</v>
      </c>
      <c r="I398" s="264"/>
      <c r="J398" s="285"/>
      <c r="K398" s="264"/>
      <c r="L398" s="288"/>
      <c r="M398" s="288"/>
      <c r="N398" s="246"/>
      <c r="O398" s="469" t="s">
        <v>27</v>
      </c>
      <c r="P398" s="469" t="s">
        <v>27</v>
      </c>
      <c r="Q398" s="243" t="s">
        <v>1620</v>
      </c>
    </row>
    <row r="399" spans="1:17" ht="36">
      <c r="A399" s="469">
        <v>39</v>
      </c>
      <c r="B399" s="474" t="s">
        <v>1560</v>
      </c>
      <c r="C399" s="475" t="s">
        <v>1561</v>
      </c>
      <c r="D399" s="476" t="s">
        <v>1561</v>
      </c>
      <c r="E399" s="477">
        <v>203</v>
      </c>
      <c r="F399" s="477">
        <v>65</v>
      </c>
      <c r="G399" s="251">
        <f t="shared" si="7"/>
        <v>400</v>
      </c>
      <c r="H399" s="288">
        <v>400</v>
      </c>
      <c r="I399" s="264"/>
      <c r="J399" s="285"/>
      <c r="K399" s="264"/>
      <c r="L399" s="288"/>
      <c r="M399" s="288"/>
      <c r="N399" s="246"/>
      <c r="O399" s="469" t="s">
        <v>27</v>
      </c>
      <c r="P399" s="469" t="s">
        <v>27</v>
      </c>
      <c r="Q399" s="243" t="s">
        <v>1620</v>
      </c>
    </row>
    <row r="400" spans="1:17">
      <c r="A400" s="469">
        <v>40</v>
      </c>
      <c r="B400" s="474" t="s">
        <v>1562</v>
      </c>
      <c r="C400" s="475" t="s">
        <v>1563</v>
      </c>
      <c r="D400" s="476" t="s">
        <v>1563</v>
      </c>
      <c r="E400" s="477">
        <v>97</v>
      </c>
      <c r="F400" s="477">
        <v>63</v>
      </c>
      <c r="G400" s="251">
        <f t="shared" si="7"/>
        <v>400</v>
      </c>
      <c r="H400" s="288">
        <v>400</v>
      </c>
      <c r="I400" s="264"/>
      <c r="J400" s="285"/>
      <c r="K400" s="264"/>
      <c r="L400" s="288"/>
      <c r="M400" s="288"/>
      <c r="N400" s="246"/>
      <c r="O400" s="469" t="s">
        <v>27</v>
      </c>
      <c r="P400" s="469" t="s">
        <v>27</v>
      </c>
      <c r="Q400" s="243" t="s">
        <v>1620</v>
      </c>
    </row>
    <row r="401" spans="1:17">
      <c r="A401" s="469">
        <v>41</v>
      </c>
      <c r="B401" s="474" t="s">
        <v>1564</v>
      </c>
      <c r="C401" s="478" t="s">
        <v>1563</v>
      </c>
      <c r="D401" s="477" t="s">
        <v>1563</v>
      </c>
      <c r="E401" s="477">
        <v>329</v>
      </c>
      <c r="F401" s="477">
        <v>63</v>
      </c>
      <c r="G401" s="251">
        <f t="shared" si="7"/>
        <v>35.4</v>
      </c>
      <c r="H401" s="288">
        <v>35.4</v>
      </c>
      <c r="I401" s="264"/>
      <c r="J401" s="285"/>
      <c r="K401" s="264"/>
      <c r="L401" s="288"/>
      <c r="M401" s="288"/>
      <c r="N401" s="246"/>
      <c r="O401" s="469" t="s">
        <v>27</v>
      </c>
      <c r="P401" s="469" t="s">
        <v>27</v>
      </c>
      <c r="Q401" s="243" t="s">
        <v>1620</v>
      </c>
    </row>
    <row r="402" spans="1:17">
      <c r="A402" s="545">
        <v>42</v>
      </c>
      <c r="B402" s="544" t="s">
        <v>1565</v>
      </c>
      <c r="C402" s="543" t="s">
        <v>595</v>
      </c>
      <c r="D402" s="542" t="s">
        <v>595</v>
      </c>
      <c r="E402" s="477">
        <v>127</v>
      </c>
      <c r="F402" s="477">
        <v>33</v>
      </c>
      <c r="G402" s="251">
        <f t="shared" si="7"/>
        <v>70.930000000000007</v>
      </c>
      <c r="H402" s="246"/>
      <c r="I402" s="264"/>
      <c r="J402" s="285"/>
      <c r="K402" s="264"/>
      <c r="L402" s="288"/>
      <c r="M402" s="288"/>
      <c r="N402" s="246">
        <v>70.930000000000007</v>
      </c>
      <c r="O402" s="469" t="s">
        <v>27</v>
      </c>
      <c r="P402" s="469" t="s">
        <v>27</v>
      </c>
      <c r="Q402" s="243" t="s">
        <v>1620</v>
      </c>
    </row>
    <row r="403" spans="1:17">
      <c r="A403" s="545"/>
      <c r="B403" s="544"/>
      <c r="C403" s="543"/>
      <c r="D403" s="542"/>
      <c r="E403" s="477">
        <v>128</v>
      </c>
      <c r="F403" s="477">
        <v>33</v>
      </c>
      <c r="G403" s="251">
        <f t="shared" si="7"/>
        <v>96.34</v>
      </c>
      <c r="H403" s="246"/>
      <c r="I403" s="264"/>
      <c r="J403" s="285"/>
      <c r="K403" s="264"/>
      <c r="L403" s="288"/>
      <c r="M403" s="288"/>
      <c r="N403" s="246">
        <v>96.34</v>
      </c>
      <c r="O403" s="469" t="s">
        <v>27</v>
      </c>
      <c r="P403" s="469" t="s">
        <v>27</v>
      </c>
      <c r="Q403" s="243" t="s">
        <v>1620</v>
      </c>
    </row>
    <row r="404" spans="1:17">
      <c r="A404" s="545"/>
      <c r="B404" s="544"/>
      <c r="C404" s="543"/>
      <c r="D404" s="542"/>
      <c r="E404" s="477">
        <v>129</v>
      </c>
      <c r="F404" s="477">
        <v>33</v>
      </c>
      <c r="G404" s="251">
        <f t="shared" si="7"/>
        <v>36.89</v>
      </c>
      <c r="H404" s="246"/>
      <c r="I404" s="264"/>
      <c r="J404" s="285"/>
      <c r="K404" s="264"/>
      <c r="L404" s="288"/>
      <c r="M404" s="288"/>
      <c r="N404" s="246">
        <v>36.89</v>
      </c>
      <c r="O404" s="469" t="s">
        <v>27</v>
      </c>
      <c r="P404" s="469" t="s">
        <v>27</v>
      </c>
      <c r="Q404" s="243" t="s">
        <v>1620</v>
      </c>
    </row>
    <row r="405" spans="1:17">
      <c r="A405" s="469">
        <v>43</v>
      </c>
      <c r="B405" s="474" t="s">
        <v>1566</v>
      </c>
      <c r="C405" s="478" t="s">
        <v>1563</v>
      </c>
      <c r="D405" s="477" t="s">
        <v>1563</v>
      </c>
      <c r="E405" s="477">
        <v>65</v>
      </c>
      <c r="F405" s="477">
        <v>63</v>
      </c>
      <c r="G405" s="251">
        <f t="shared" si="7"/>
        <v>56.9</v>
      </c>
      <c r="H405" s="288">
        <v>56.9</v>
      </c>
      <c r="I405" s="264"/>
      <c r="J405" s="285"/>
      <c r="K405" s="264"/>
      <c r="L405" s="288"/>
      <c r="M405" s="288"/>
      <c r="N405" s="246"/>
      <c r="O405" s="469" t="s">
        <v>27</v>
      </c>
      <c r="P405" s="469" t="s">
        <v>27</v>
      </c>
      <c r="Q405" s="243" t="s">
        <v>1620</v>
      </c>
    </row>
    <row r="406" spans="1:17">
      <c r="A406" s="469">
        <v>44</v>
      </c>
      <c r="B406" s="474" t="s">
        <v>1567</v>
      </c>
      <c r="C406" s="478" t="s">
        <v>1536</v>
      </c>
      <c r="D406" s="477" t="s">
        <v>1536</v>
      </c>
      <c r="E406" s="477">
        <v>835</v>
      </c>
      <c r="F406" s="477">
        <v>55</v>
      </c>
      <c r="G406" s="251">
        <f t="shared" si="7"/>
        <v>400</v>
      </c>
      <c r="H406" s="288">
        <v>400</v>
      </c>
      <c r="I406" s="264"/>
      <c r="J406" s="285"/>
      <c r="K406" s="264"/>
      <c r="L406" s="288"/>
      <c r="M406" s="288"/>
      <c r="N406" s="246"/>
      <c r="O406" s="469" t="s">
        <v>27</v>
      </c>
      <c r="P406" s="469" t="s">
        <v>27</v>
      </c>
      <c r="Q406" s="243" t="s">
        <v>1620</v>
      </c>
    </row>
    <row r="407" spans="1:17">
      <c r="A407" s="469">
        <v>45</v>
      </c>
      <c r="B407" s="474" t="s">
        <v>1534</v>
      </c>
      <c r="C407" s="478"/>
      <c r="D407" s="477"/>
      <c r="E407" s="477">
        <v>844</v>
      </c>
      <c r="F407" s="477">
        <v>68</v>
      </c>
      <c r="G407" s="251">
        <f t="shared" si="7"/>
        <v>124.7</v>
      </c>
      <c r="H407" s="288">
        <v>124.7</v>
      </c>
      <c r="I407" s="264"/>
      <c r="J407" s="285"/>
      <c r="K407" s="264"/>
      <c r="L407" s="288"/>
      <c r="M407" s="288"/>
      <c r="N407" s="246"/>
      <c r="O407" s="469" t="s">
        <v>27</v>
      </c>
      <c r="P407" s="469" t="s">
        <v>27</v>
      </c>
      <c r="Q407" s="243" t="s">
        <v>1620</v>
      </c>
    </row>
    <row r="408" spans="1:17">
      <c r="A408" s="469">
        <v>46</v>
      </c>
      <c r="B408" s="474" t="s">
        <v>1568</v>
      </c>
      <c r="C408" s="475" t="s">
        <v>937</v>
      </c>
      <c r="D408" s="476" t="s">
        <v>937</v>
      </c>
      <c r="E408" s="469">
        <v>26</v>
      </c>
      <c r="F408" s="469">
        <v>1</v>
      </c>
      <c r="G408" s="252">
        <f t="shared" si="7"/>
        <v>1206</v>
      </c>
      <c r="H408" s="246"/>
      <c r="I408" s="264"/>
      <c r="J408" s="288"/>
      <c r="K408" s="264"/>
      <c r="L408" s="288">
        <v>1206</v>
      </c>
      <c r="M408" s="288"/>
      <c r="N408" s="246"/>
      <c r="O408" s="469" t="s">
        <v>15</v>
      </c>
      <c r="P408" s="469" t="s">
        <v>15</v>
      </c>
      <c r="Q408" s="243" t="s">
        <v>1620</v>
      </c>
    </row>
    <row r="409" spans="1:17">
      <c r="A409" s="257" t="s">
        <v>1098</v>
      </c>
      <c r="B409" s="270" t="s">
        <v>1099</v>
      </c>
      <c r="C409" s="270"/>
      <c r="D409" s="271"/>
      <c r="E409" s="272"/>
      <c r="F409" s="245"/>
      <c r="G409" s="284"/>
      <c r="H409" s="284"/>
      <c r="I409" s="284"/>
      <c r="J409" s="284"/>
      <c r="K409" s="284"/>
      <c r="L409" s="284"/>
      <c r="M409" s="284"/>
      <c r="N409" s="284"/>
      <c r="O409" s="289"/>
      <c r="P409" s="289"/>
    </row>
    <row r="410" spans="1:17">
      <c r="A410" s="465">
        <v>1</v>
      </c>
      <c r="B410" s="466" t="s">
        <v>1100</v>
      </c>
      <c r="C410" s="466" t="s">
        <v>1101</v>
      </c>
      <c r="D410" s="273" t="s">
        <v>1101</v>
      </c>
      <c r="E410" s="259">
        <v>398</v>
      </c>
      <c r="F410" s="259">
        <v>20</v>
      </c>
      <c r="G410" s="274">
        <v>120</v>
      </c>
      <c r="H410" s="260"/>
      <c r="I410" s="260"/>
      <c r="J410" s="260"/>
      <c r="K410" s="260">
        <v>120</v>
      </c>
      <c r="L410" s="260"/>
      <c r="M410" s="260"/>
      <c r="N410" s="260"/>
      <c r="O410" s="249" t="s">
        <v>27</v>
      </c>
      <c r="P410" s="249" t="s">
        <v>27</v>
      </c>
    </row>
    <row r="411" spans="1:17">
      <c r="A411" s="465">
        <v>2</v>
      </c>
      <c r="B411" s="466" t="s">
        <v>1102</v>
      </c>
      <c r="C411" s="466" t="s">
        <v>1101</v>
      </c>
      <c r="D411" s="273" t="s">
        <v>1101</v>
      </c>
      <c r="E411" s="259">
        <v>2</v>
      </c>
      <c r="F411" s="259">
        <v>44</v>
      </c>
      <c r="G411" s="290">
        <v>120</v>
      </c>
      <c r="H411" s="260">
        <v>120</v>
      </c>
      <c r="I411" s="260"/>
      <c r="J411" s="260"/>
      <c r="K411" s="260"/>
      <c r="L411" s="260"/>
      <c r="M411" s="260"/>
      <c r="N411" s="260"/>
      <c r="O411" s="249" t="s">
        <v>27</v>
      </c>
      <c r="P411" s="249" t="s">
        <v>27</v>
      </c>
    </row>
    <row r="412" spans="1:17">
      <c r="A412" s="257" t="s">
        <v>925</v>
      </c>
      <c r="B412" s="270" t="s">
        <v>1103</v>
      </c>
      <c r="C412" s="270"/>
      <c r="D412" s="271"/>
      <c r="E412" s="272"/>
      <c r="F412" s="245"/>
      <c r="G412" s="284"/>
      <c r="H412" s="284"/>
      <c r="I412" s="284"/>
      <c r="J412" s="284"/>
      <c r="K412" s="284"/>
      <c r="L412" s="284"/>
      <c r="M412" s="284"/>
      <c r="N412" s="284"/>
      <c r="O412" s="272"/>
      <c r="P412" s="272"/>
    </row>
    <row r="413" spans="1:17">
      <c r="A413" s="476">
        <v>1</v>
      </c>
      <c r="B413" s="475" t="s">
        <v>1104</v>
      </c>
      <c r="C413" s="475" t="s">
        <v>923</v>
      </c>
      <c r="D413" s="291" t="s">
        <v>923</v>
      </c>
      <c r="E413" s="476">
        <v>1473</v>
      </c>
      <c r="F413" s="476">
        <v>5</v>
      </c>
      <c r="G413" s="274">
        <f t="shared" ref="G413:G418" si="8">SUM(H413:L413)</f>
        <v>127.8</v>
      </c>
      <c r="H413" s="274"/>
      <c r="I413" s="260"/>
      <c r="J413" s="260">
        <v>127.8</v>
      </c>
      <c r="K413" s="260"/>
      <c r="L413" s="260"/>
      <c r="M413" s="260"/>
      <c r="N413" s="260"/>
      <c r="O413" s="469" t="s">
        <v>27</v>
      </c>
      <c r="P413" s="469" t="s">
        <v>27</v>
      </c>
    </row>
    <row r="414" spans="1:17">
      <c r="A414" s="476">
        <v>2</v>
      </c>
      <c r="B414" s="475" t="s">
        <v>1105</v>
      </c>
      <c r="C414" s="475" t="s">
        <v>924</v>
      </c>
      <c r="D414" s="291" t="s">
        <v>924</v>
      </c>
      <c r="E414" s="476">
        <v>44</v>
      </c>
      <c r="F414" s="476">
        <v>45</v>
      </c>
      <c r="G414" s="274">
        <f t="shared" si="8"/>
        <v>400</v>
      </c>
      <c r="H414" s="260">
        <v>400</v>
      </c>
      <c r="I414" s="260"/>
      <c r="J414" s="260"/>
      <c r="K414" s="260"/>
      <c r="L414" s="260"/>
      <c r="M414" s="260"/>
      <c r="N414" s="260"/>
      <c r="O414" s="469" t="s">
        <v>27</v>
      </c>
      <c r="P414" s="469" t="s">
        <v>27</v>
      </c>
    </row>
    <row r="415" spans="1:17">
      <c r="A415" s="476">
        <v>3</v>
      </c>
      <c r="B415" s="475" t="s">
        <v>1106</v>
      </c>
      <c r="C415" s="475" t="s">
        <v>924</v>
      </c>
      <c r="D415" s="291" t="s">
        <v>924</v>
      </c>
      <c r="E415" s="476">
        <v>184</v>
      </c>
      <c r="F415" s="476">
        <v>45</v>
      </c>
      <c r="G415" s="274">
        <f t="shared" si="8"/>
        <v>120.6</v>
      </c>
      <c r="H415" s="260">
        <v>120.6</v>
      </c>
      <c r="I415" s="260"/>
      <c r="J415" s="260"/>
      <c r="K415" s="260"/>
      <c r="L415" s="260"/>
      <c r="M415" s="260"/>
      <c r="N415" s="260"/>
      <c r="O415" s="469" t="s">
        <v>27</v>
      </c>
      <c r="P415" s="469" t="s">
        <v>27</v>
      </c>
    </row>
    <row r="416" spans="1:17">
      <c r="A416" s="476">
        <v>4</v>
      </c>
      <c r="B416" s="475" t="s">
        <v>1107</v>
      </c>
      <c r="C416" s="475" t="s">
        <v>1128</v>
      </c>
      <c r="D416" s="291" t="s">
        <v>1128</v>
      </c>
      <c r="E416" s="476">
        <v>821</v>
      </c>
      <c r="F416" s="476">
        <v>34</v>
      </c>
      <c r="G416" s="274">
        <f t="shared" si="8"/>
        <v>223.2</v>
      </c>
      <c r="H416" s="260">
        <v>223.2</v>
      </c>
      <c r="I416" s="260"/>
      <c r="J416" s="260"/>
      <c r="K416" s="260"/>
      <c r="L416" s="260"/>
      <c r="M416" s="260"/>
      <c r="N416" s="260"/>
      <c r="O416" s="469" t="s">
        <v>27</v>
      </c>
      <c r="P416" s="469" t="s">
        <v>27</v>
      </c>
    </row>
    <row r="417" spans="1:17">
      <c r="A417" s="476">
        <v>5</v>
      </c>
      <c r="B417" s="475" t="s">
        <v>1108</v>
      </c>
      <c r="C417" s="475" t="s">
        <v>591</v>
      </c>
      <c r="D417" s="476" t="s">
        <v>924</v>
      </c>
      <c r="E417" s="476">
        <v>609</v>
      </c>
      <c r="F417" s="476">
        <v>28</v>
      </c>
      <c r="G417" s="274">
        <f t="shared" si="8"/>
        <v>276.2</v>
      </c>
      <c r="H417" s="260">
        <v>276.2</v>
      </c>
      <c r="I417" s="260"/>
      <c r="J417" s="260"/>
      <c r="K417" s="260"/>
      <c r="L417" s="260"/>
      <c r="M417" s="260"/>
      <c r="N417" s="260"/>
      <c r="O417" s="469" t="s">
        <v>27</v>
      </c>
      <c r="P417" s="469" t="s">
        <v>27</v>
      </c>
    </row>
    <row r="418" spans="1:17">
      <c r="A418" s="476">
        <v>6</v>
      </c>
      <c r="B418" s="475" t="s">
        <v>1109</v>
      </c>
      <c r="C418" s="475" t="s">
        <v>1129</v>
      </c>
      <c r="D418" s="291" t="s">
        <v>1129</v>
      </c>
      <c r="E418" s="476">
        <v>199</v>
      </c>
      <c r="F418" s="476">
        <v>62</v>
      </c>
      <c r="G418" s="274">
        <f t="shared" si="8"/>
        <v>191</v>
      </c>
      <c r="H418" s="274">
        <v>191</v>
      </c>
      <c r="I418" s="260"/>
      <c r="J418" s="260"/>
      <c r="K418" s="260"/>
      <c r="L418" s="260"/>
      <c r="M418" s="260"/>
      <c r="N418" s="260"/>
      <c r="O418" s="469" t="s">
        <v>27</v>
      </c>
      <c r="P418" s="469" t="s">
        <v>27</v>
      </c>
    </row>
    <row r="419" spans="1:17">
      <c r="A419" s="476">
        <v>7</v>
      </c>
      <c r="B419" s="475" t="s">
        <v>1110</v>
      </c>
      <c r="C419" s="475" t="s">
        <v>594</v>
      </c>
      <c r="D419" s="291" t="s">
        <v>594</v>
      </c>
      <c r="E419" s="476">
        <v>93</v>
      </c>
      <c r="F419" s="476">
        <v>95</v>
      </c>
      <c r="G419" s="274">
        <v>150</v>
      </c>
      <c r="H419" s="274">
        <v>150</v>
      </c>
      <c r="I419" s="260"/>
      <c r="J419" s="260"/>
      <c r="K419" s="260"/>
      <c r="L419" s="260"/>
      <c r="M419" s="260"/>
      <c r="N419" s="260"/>
      <c r="O419" s="469" t="s">
        <v>27</v>
      </c>
      <c r="P419" s="469" t="s">
        <v>27</v>
      </c>
    </row>
    <row r="420" spans="1:17">
      <c r="A420" s="476">
        <v>8</v>
      </c>
      <c r="B420" s="475" t="s">
        <v>1862</v>
      </c>
      <c r="C420" s="475" t="s">
        <v>924</v>
      </c>
      <c r="D420" s="291" t="s">
        <v>924</v>
      </c>
      <c r="E420" s="476">
        <v>360</v>
      </c>
      <c r="F420" s="476">
        <v>29</v>
      </c>
      <c r="G420" s="274">
        <f t="shared" ref="G420:G423" si="9">SUM(H420:L420)</f>
        <v>120</v>
      </c>
      <c r="H420" s="274">
        <v>120</v>
      </c>
      <c r="I420" s="260"/>
      <c r="J420" s="260"/>
      <c r="K420" s="260"/>
      <c r="L420" s="260"/>
      <c r="M420" s="260"/>
      <c r="N420" s="260"/>
      <c r="O420" s="469" t="s">
        <v>27</v>
      </c>
      <c r="P420" s="469" t="s">
        <v>27</v>
      </c>
      <c r="Q420" s="243" t="s">
        <v>1620</v>
      </c>
    </row>
    <row r="421" spans="1:17">
      <c r="A421" s="476">
        <v>9</v>
      </c>
      <c r="B421" s="292" t="s">
        <v>1863</v>
      </c>
      <c r="C421" s="300" t="s">
        <v>1864</v>
      </c>
      <c r="D421" s="293" t="s">
        <v>1864</v>
      </c>
      <c r="E421" s="294">
        <v>454</v>
      </c>
      <c r="F421" s="294">
        <v>17</v>
      </c>
      <c r="G421" s="274">
        <f t="shared" si="9"/>
        <v>124</v>
      </c>
      <c r="H421" s="274">
        <v>124</v>
      </c>
      <c r="I421" s="260"/>
      <c r="J421" s="260"/>
      <c r="K421" s="260"/>
      <c r="L421" s="260"/>
      <c r="M421" s="260"/>
      <c r="N421" s="260"/>
      <c r="O421" s="469" t="s">
        <v>27</v>
      </c>
      <c r="P421" s="469" t="s">
        <v>27</v>
      </c>
      <c r="Q421" s="243" t="s">
        <v>1620</v>
      </c>
    </row>
    <row r="422" spans="1:17">
      <c r="A422" s="476">
        <v>10</v>
      </c>
      <c r="B422" s="295" t="s">
        <v>1865</v>
      </c>
      <c r="C422" s="300" t="s">
        <v>591</v>
      </c>
      <c r="D422" s="293" t="s">
        <v>591</v>
      </c>
      <c r="E422" s="294">
        <v>149</v>
      </c>
      <c r="F422" s="294">
        <v>67</v>
      </c>
      <c r="G422" s="274">
        <f t="shared" si="9"/>
        <v>400</v>
      </c>
      <c r="H422" s="274">
        <v>400</v>
      </c>
      <c r="I422" s="260"/>
      <c r="J422" s="260"/>
      <c r="K422" s="260"/>
      <c r="L422" s="260"/>
      <c r="M422" s="260"/>
      <c r="N422" s="260"/>
      <c r="O422" s="469" t="s">
        <v>27</v>
      </c>
      <c r="P422" s="469" t="s">
        <v>27</v>
      </c>
      <c r="Q422" s="243" t="s">
        <v>1620</v>
      </c>
    </row>
    <row r="423" spans="1:17">
      <c r="A423" s="476">
        <v>11</v>
      </c>
      <c r="B423" s="295" t="s">
        <v>1866</v>
      </c>
      <c r="C423" s="300" t="s">
        <v>592</v>
      </c>
      <c r="D423" s="293" t="s">
        <v>592</v>
      </c>
      <c r="E423" s="294">
        <v>152</v>
      </c>
      <c r="F423" s="294">
        <v>62</v>
      </c>
      <c r="G423" s="274">
        <f t="shared" si="9"/>
        <v>400</v>
      </c>
      <c r="H423" s="274">
        <v>400</v>
      </c>
      <c r="I423" s="260"/>
      <c r="J423" s="260"/>
      <c r="K423" s="260"/>
      <c r="L423" s="260"/>
      <c r="M423" s="260"/>
      <c r="N423" s="260"/>
      <c r="O423" s="469" t="s">
        <v>27</v>
      </c>
      <c r="P423" s="469" t="s">
        <v>27</v>
      </c>
      <c r="Q423" s="243" t="s">
        <v>1620</v>
      </c>
    </row>
    <row r="424" spans="1:17">
      <c r="A424" s="257" t="s">
        <v>927</v>
      </c>
      <c r="B424" s="270" t="s">
        <v>1111</v>
      </c>
      <c r="C424" s="270"/>
      <c r="D424" s="271"/>
      <c r="E424" s="272"/>
      <c r="F424" s="245"/>
      <c r="G424" s="284"/>
      <c r="H424" s="284"/>
      <c r="I424" s="284"/>
      <c r="J424" s="284"/>
      <c r="K424" s="284"/>
      <c r="L424" s="284"/>
      <c r="M424" s="284"/>
      <c r="N424" s="284"/>
      <c r="O424" s="272"/>
      <c r="P424" s="272"/>
    </row>
    <row r="425" spans="1:17">
      <c r="A425" s="469">
        <v>1</v>
      </c>
      <c r="B425" s="248" t="s">
        <v>1112</v>
      </c>
      <c r="C425" s="248" t="s">
        <v>607</v>
      </c>
      <c r="D425" s="250" t="s">
        <v>607</v>
      </c>
      <c r="E425" s="249">
        <v>108</v>
      </c>
      <c r="F425" s="249">
        <v>91</v>
      </c>
      <c r="G425" s="551">
        <v>400</v>
      </c>
      <c r="H425" s="260"/>
      <c r="I425" s="260"/>
      <c r="J425" s="260"/>
      <c r="K425" s="551">
        <v>400</v>
      </c>
      <c r="L425" s="260"/>
      <c r="M425" s="260"/>
      <c r="N425" s="260"/>
      <c r="O425" s="469" t="s">
        <v>27</v>
      </c>
      <c r="P425" s="469" t="s">
        <v>27</v>
      </c>
    </row>
    <row r="426" spans="1:17">
      <c r="A426" s="469">
        <v>2</v>
      </c>
      <c r="B426" s="248" t="s">
        <v>1112</v>
      </c>
      <c r="C426" s="248" t="s">
        <v>607</v>
      </c>
      <c r="D426" s="250" t="s">
        <v>607</v>
      </c>
      <c r="E426" s="249">
        <v>109</v>
      </c>
      <c r="F426" s="249">
        <v>91</v>
      </c>
      <c r="G426" s="551"/>
      <c r="H426" s="260"/>
      <c r="I426" s="260"/>
      <c r="J426" s="260"/>
      <c r="K426" s="551"/>
      <c r="L426" s="260"/>
      <c r="M426" s="260"/>
      <c r="N426" s="260"/>
      <c r="O426" s="469" t="s">
        <v>27</v>
      </c>
      <c r="P426" s="469" t="s">
        <v>27</v>
      </c>
    </row>
    <row r="427" spans="1:17">
      <c r="A427" s="469">
        <v>3</v>
      </c>
      <c r="B427" s="248" t="s">
        <v>1112</v>
      </c>
      <c r="C427" s="248" t="s">
        <v>607</v>
      </c>
      <c r="D427" s="250" t="s">
        <v>607</v>
      </c>
      <c r="E427" s="249">
        <v>110</v>
      </c>
      <c r="F427" s="249">
        <v>91</v>
      </c>
      <c r="G427" s="551"/>
      <c r="H427" s="260"/>
      <c r="I427" s="260"/>
      <c r="J427" s="260"/>
      <c r="K427" s="551"/>
      <c r="L427" s="260"/>
      <c r="M427" s="260"/>
      <c r="N427" s="260"/>
      <c r="O427" s="469" t="s">
        <v>27</v>
      </c>
      <c r="P427" s="469" t="s">
        <v>27</v>
      </c>
    </row>
    <row r="428" spans="1:17">
      <c r="A428" s="469">
        <v>4</v>
      </c>
      <c r="B428" s="248" t="s">
        <v>1112</v>
      </c>
      <c r="C428" s="248" t="s">
        <v>607</v>
      </c>
      <c r="D428" s="250" t="s">
        <v>607</v>
      </c>
      <c r="E428" s="249">
        <v>112</v>
      </c>
      <c r="F428" s="249">
        <v>91</v>
      </c>
      <c r="G428" s="551"/>
      <c r="H428" s="260"/>
      <c r="I428" s="260"/>
      <c r="J428" s="260"/>
      <c r="K428" s="551"/>
      <c r="L428" s="260"/>
      <c r="M428" s="260"/>
      <c r="N428" s="260"/>
      <c r="O428" s="469" t="s">
        <v>27</v>
      </c>
      <c r="P428" s="469" t="s">
        <v>27</v>
      </c>
    </row>
    <row r="429" spans="1:17">
      <c r="A429" s="469">
        <v>5</v>
      </c>
      <c r="B429" s="248" t="s">
        <v>1112</v>
      </c>
      <c r="C429" s="248" t="s">
        <v>607</v>
      </c>
      <c r="D429" s="250" t="s">
        <v>607</v>
      </c>
      <c r="E429" s="249">
        <v>113</v>
      </c>
      <c r="F429" s="249">
        <v>91</v>
      </c>
      <c r="G429" s="551"/>
      <c r="H429" s="260"/>
      <c r="I429" s="260"/>
      <c r="J429" s="260"/>
      <c r="K429" s="551"/>
      <c r="L429" s="260"/>
      <c r="M429" s="260"/>
      <c r="N429" s="260"/>
      <c r="O429" s="469" t="s">
        <v>27</v>
      </c>
      <c r="P429" s="469" t="s">
        <v>27</v>
      </c>
    </row>
    <row r="430" spans="1:17">
      <c r="A430" s="257" t="s">
        <v>938</v>
      </c>
      <c r="B430" s="270" t="s">
        <v>1113</v>
      </c>
      <c r="C430" s="270"/>
      <c r="D430" s="271"/>
      <c r="E430" s="272"/>
      <c r="F430" s="245"/>
      <c r="G430" s="296"/>
      <c r="H430" s="296"/>
      <c r="I430" s="296"/>
      <c r="J430" s="296"/>
      <c r="K430" s="296"/>
      <c r="L430" s="296"/>
      <c r="M430" s="296"/>
      <c r="N430" s="296"/>
      <c r="O430" s="272"/>
      <c r="P430" s="272"/>
    </row>
    <row r="431" spans="1:17">
      <c r="A431" s="465">
        <v>1</v>
      </c>
      <c r="B431" s="466" t="s">
        <v>1114</v>
      </c>
      <c r="C431" s="466" t="s">
        <v>1115</v>
      </c>
      <c r="D431" s="273" t="s">
        <v>1115</v>
      </c>
      <c r="E431" s="259">
        <v>22</v>
      </c>
      <c r="F431" s="259">
        <v>54</v>
      </c>
      <c r="G431" s="290">
        <v>182.1</v>
      </c>
      <c r="H431" s="260"/>
      <c r="I431" s="260"/>
      <c r="J431" s="290">
        <v>182.1</v>
      </c>
      <c r="K431" s="260"/>
      <c r="L431" s="260"/>
      <c r="M431" s="260"/>
      <c r="N431" s="260"/>
      <c r="O431" s="469" t="s">
        <v>27</v>
      </c>
      <c r="P431" s="469" t="s">
        <v>27</v>
      </c>
    </row>
    <row r="432" spans="1:17">
      <c r="A432" s="465">
        <v>2</v>
      </c>
      <c r="B432" s="466" t="s">
        <v>1116</v>
      </c>
      <c r="C432" s="466" t="s">
        <v>1117</v>
      </c>
      <c r="D432" s="273" t="s">
        <v>926</v>
      </c>
      <c r="E432" s="259">
        <v>92</v>
      </c>
      <c r="F432" s="259">
        <v>4</v>
      </c>
      <c r="G432" s="290">
        <v>400</v>
      </c>
      <c r="H432" s="260"/>
      <c r="I432" s="260"/>
      <c r="J432" s="260"/>
      <c r="K432" s="260"/>
      <c r="L432" s="260"/>
      <c r="M432" s="290">
        <v>400</v>
      </c>
      <c r="N432" s="260"/>
      <c r="O432" s="469" t="s">
        <v>27</v>
      </c>
      <c r="P432" s="469" t="s">
        <v>27</v>
      </c>
    </row>
    <row r="433" spans="1:1018 1028:2042 2052:3066 3076:4090 4100:5114 5124:6138 6148:7162 7172:8186 8196:9210 9220:10234 10244:11258 11268:12282 12292:13306 13316:14330 14340:15354 15364:16132">
      <c r="A433" s="465">
        <v>3</v>
      </c>
      <c r="B433" s="466" t="s">
        <v>1118</v>
      </c>
      <c r="C433" s="466" t="s">
        <v>610</v>
      </c>
      <c r="D433" s="273" t="s">
        <v>610</v>
      </c>
      <c r="E433" s="259" t="s">
        <v>1119</v>
      </c>
      <c r="F433" s="259">
        <v>54</v>
      </c>
      <c r="G433" s="290">
        <v>400</v>
      </c>
      <c r="H433" s="260"/>
      <c r="I433" s="260"/>
      <c r="J433" s="260"/>
      <c r="K433" s="290">
        <v>400</v>
      </c>
      <c r="L433" s="260"/>
      <c r="M433" s="260"/>
      <c r="N433" s="260"/>
      <c r="O433" s="469" t="s">
        <v>27</v>
      </c>
      <c r="P433" s="469" t="s">
        <v>27</v>
      </c>
    </row>
    <row r="434" spans="1:1018 1028:2042 2052:3066 3076:4090 4100:5114 5124:6138 6148:7162 7172:8186 8196:9210 9220:10234 10244:11258 11268:12282 12292:13306 13316:14330 14340:15354 15364:16132">
      <c r="A434" s="257" t="s">
        <v>1120</v>
      </c>
      <c r="B434" s="270" t="s">
        <v>1121</v>
      </c>
      <c r="C434" s="270"/>
      <c r="D434" s="271"/>
      <c r="E434" s="272"/>
      <c r="F434" s="245"/>
      <c r="G434" s="284"/>
      <c r="H434" s="284"/>
      <c r="I434" s="284"/>
      <c r="J434" s="284"/>
      <c r="K434" s="284"/>
      <c r="L434" s="284"/>
      <c r="M434" s="284"/>
      <c r="N434" s="284"/>
      <c r="O434" s="272"/>
      <c r="P434" s="272"/>
    </row>
    <row r="435" spans="1:1018 1028:2042 2052:3066 3076:4090 4100:5114 5124:6138 6148:7162 7172:8186 8196:9210 9220:10234 10244:11258 11268:12282 12292:13306 13316:14330 14340:15354 15364:16132">
      <c r="A435" s="465">
        <v>1</v>
      </c>
      <c r="B435" s="301" t="s">
        <v>1122</v>
      </c>
      <c r="C435" s="299" t="s">
        <v>1883</v>
      </c>
      <c r="D435" s="299" t="s">
        <v>1883</v>
      </c>
      <c r="E435" s="259">
        <v>219</v>
      </c>
      <c r="F435" s="259">
        <v>3</v>
      </c>
      <c r="G435" s="464">
        <v>400</v>
      </c>
      <c r="H435" s="260"/>
      <c r="I435" s="260"/>
      <c r="J435" s="260"/>
      <c r="K435" s="260"/>
      <c r="L435" s="260"/>
      <c r="M435" s="260">
        <v>400</v>
      </c>
      <c r="N435" s="260"/>
      <c r="O435" s="259" t="s">
        <v>27</v>
      </c>
      <c r="P435" s="259" t="s">
        <v>27</v>
      </c>
    </row>
    <row r="436" spans="1:1018 1028:2042 2052:3066 3076:4090 4100:5114 5124:6138 6148:7162 7172:8186 8196:9210 9220:10234 10244:11258 11268:12282 12292:13306 13316:14330 14340:15354 15364:16132" s="297" customFormat="1">
      <c r="A436" s="465">
        <v>2</v>
      </c>
      <c r="B436" s="301" t="s">
        <v>1123</v>
      </c>
      <c r="C436" s="299" t="s">
        <v>1883</v>
      </c>
      <c r="D436" s="299" t="s">
        <v>1883</v>
      </c>
      <c r="E436" s="465">
        <v>69</v>
      </c>
      <c r="F436" s="465">
        <v>3</v>
      </c>
      <c r="G436" s="464">
        <f>+H436+I436+J436+K436+L436+M436+N436</f>
        <v>59000</v>
      </c>
      <c r="H436" s="459"/>
      <c r="I436" s="459"/>
      <c r="J436" s="459"/>
      <c r="K436" s="459"/>
      <c r="L436" s="459"/>
      <c r="M436" s="459">
        <v>59000</v>
      </c>
      <c r="N436" s="459"/>
      <c r="O436" s="465" t="s">
        <v>8</v>
      </c>
      <c r="P436" s="465" t="s">
        <v>8</v>
      </c>
      <c r="Q436" s="297" t="s">
        <v>1623</v>
      </c>
      <c r="IO436" s="243"/>
      <c r="IP436" s="243"/>
      <c r="IZ436" s="243"/>
      <c r="SK436" s="243"/>
      <c r="SL436" s="243"/>
      <c r="SV436" s="243"/>
      <c r="ACG436" s="243"/>
      <c r="ACH436" s="243"/>
      <c r="ACR436" s="243"/>
      <c r="AMC436" s="243"/>
      <c r="AMD436" s="243"/>
      <c r="AMN436" s="243"/>
      <c r="AVY436" s="243"/>
      <c r="AVZ436" s="243"/>
      <c r="AWJ436" s="243"/>
      <c r="BFU436" s="243"/>
      <c r="BFV436" s="243"/>
      <c r="BGF436" s="243"/>
      <c r="BPQ436" s="243"/>
      <c r="BPR436" s="243"/>
      <c r="BQB436" s="243"/>
      <c r="BZM436" s="243"/>
      <c r="BZN436" s="243"/>
      <c r="BZX436" s="243"/>
      <c r="CJI436" s="243"/>
      <c r="CJJ436" s="243"/>
      <c r="CJT436" s="243"/>
      <c r="CTE436" s="243"/>
      <c r="CTF436" s="243"/>
      <c r="CTP436" s="243"/>
      <c r="DDA436" s="243"/>
      <c r="DDB436" s="243"/>
      <c r="DDL436" s="243"/>
      <c r="DMW436" s="243"/>
      <c r="DMX436" s="243"/>
      <c r="DNH436" s="243"/>
      <c r="DWS436" s="243"/>
      <c r="DWT436" s="243"/>
      <c r="DXD436" s="243"/>
      <c r="EGO436" s="243"/>
      <c r="EGP436" s="243"/>
      <c r="EGZ436" s="243"/>
      <c r="EQK436" s="243"/>
      <c r="EQL436" s="243"/>
      <c r="EQV436" s="243"/>
      <c r="FAG436" s="243"/>
      <c r="FAH436" s="243"/>
      <c r="FAR436" s="243"/>
      <c r="FKC436" s="243"/>
      <c r="FKD436" s="243"/>
      <c r="FKN436" s="243"/>
      <c r="FTY436" s="243"/>
      <c r="FTZ436" s="243"/>
      <c r="FUJ436" s="243"/>
      <c r="GDU436" s="243"/>
      <c r="GDV436" s="243"/>
      <c r="GEF436" s="243"/>
      <c r="GNQ436" s="243"/>
      <c r="GNR436" s="243"/>
      <c r="GOB436" s="243"/>
      <c r="GXM436" s="243"/>
      <c r="GXN436" s="243"/>
      <c r="GXX436" s="243"/>
      <c r="HHI436" s="243"/>
      <c r="HHJ436" s="243"/>
      <c r="HHT436" s="243"/>
      <c r="HRE436" s="243"/>
      <c r="HRF436" s="243"/>
      <c r="HRP436" s="243"/>
      <c r="IBA436" s="243"/>
      <c r="IBB436" s="243"/>
      <c r="IBL436" s="243"/>
      <c r="IKW436" s="243"/>
      <c r="IKX436" s="243"/>
      <c r="ILH436" s="243"/>
      <c r="IUS436" s="243"/>
      <c r="IUT436" s="243"/>
      <c r="IVD436" s="243"/>
      <c r="JEO436" s="243"/>
      <c r="JEP436" s="243"/>
      <c r="JEZ436" s="243"/>
      <c r="JOK436" s="243"/>
      <c r="JOL436" s="243"/>
      <c r="JOV436" s="243"/>
      <c r="JYG436" s="243"/>
      <c r="JYH436" s="243"/>
      <c r="JYR436" s="243"/>
      <c r="KIC436" s="243"/>
      <c r="KID436" s="243"/>
      <c r="KIN436" s="243"/>
      <c r="KRY436" s="243"/>
      <c r="KRZ436" s="243"/>
      <c r="KSJ436" s="243"/>
      <c r="LBU436" s="243"/>
      <c r="LBV436" s="243"/>
      <c r="LCF436" s="243"/>
      <c r="LLQ436" s="243"/>
      <c r="LLR436" s="243"/>
      <c r="LMB436" s="243"/>
      <c r="LVM436" s="243"/>
      <c r="LVN436" s="243"/>
      <c r="LVX436" s="243"/>
      <c r="MFI436" s="243"/>
      <c r="MFJ436" s="243"/>
      <c r="MFT436" s="243"/>
      <c r="MPE436" s="243"/>
      <c r="MPF436" s="243"/>
      <c r="MPP436" s="243"/>
      <c r="MZA436" s="243"/>
      <c r="MZB436" s="243"/>
      <c r="MZL436" s="243"/>
      <c r="NIW436" s="243"/>
      <c r="NIX436" s="243"/>
      <c r="NJH436" s="243"/>
      <c r="NSS436" s="243"/>
      <c r="NST436" s="243"/>
      <c r="NTD436" s="243"/>
      <c r="OCO436" s="243"/>
      <c r="OCP436" s="243"/>
      <c r="OCZ436" s="243"/>
      <c r="OMK436" s="243"/>
      <c r="OML436" s="243"/>
      <c r="OMV436" s="243"/>
      <c r="OWG436" s="243"/>
      <c r="OWH436" s="243"/>
      <c r="OWR436" s="243"/>
      <c r="PGC436" s="243"/>
      <c r="PGD436" s="243"/>
      <c r="PGN436" s="243"/>
      <c r="PPY436" s="243"/>
      <c r="PPZ436" s="243"/>
      <c r="PQJ436" s="243"/>
      <c r="PZU436" s="243"/>
      <c r="PZV436" s="243"/>
      <c r="QAF436" s="243"/>
      <c r="QJQ436" s="243"/>
      <c r="QJR436" s="243"/>
      <c r="QKB436" s="243"/>
      <c r="QTM436" s="243"/>
      <c r="QTN436" s="243"/>
      <c r="QTX436" s="243"/>
      <c r="RDI436" s="243"/>
      <c r="RDJ436" s="243"/>
      <c r="RDT436" s="243"/>
      <c r="RNE436" s="243"/>
      <c r="RNF436" s="243"/>
      <c r="RNP436" s="243"/>
      <c r="RXA436" s="243"/>
      <c r="RXB436" s="243"/>
      <c r="RXL436" s="243"/>
      <c r="SGW436" s="243"/>
      <c r="SGX436" s="243"/>
      <c r="SHH436" s="243"/>
      <c r="SQS436" s="243"/>
      <c r="SQT436" s="243"/>
      <c r="SRD436" s="243"/>
      <c r="TAO436" s="243"/>
      <c r="TAP436" s="243"/>
      <c r="TAZ436" s="243"/>
      <c r="TKK436" s="243"/>
      <c r="TKL436" s="243"/>
      <c r="TKV436" s="243"/>
      <c r="TUG436" s="243"/>
      <c r="TUH436" s="243"/>
      <c r="TUR436" s="243"/>
      <c r="UEC436" s="243"/>
      <c r="UED436" s="243"/>
      <c r="UEN436" s="243"/>
      <c r="UNY436" s="243"/>
      <c r="UNZ436" s="243"/>
      <c r="UOJ436" s="243"/>
      <c r="UXU436" s="243"/>
      <c r="UXV436" s="243"/>
      <c r="UYF436" s="243"/>
      <c r="VHQ436" s="243"/>
      <c r="VHR436" s="243"/>
      <c r="VIB436" s="243"/>
      <c r="VRM436" s="243"/>
      <c r="VRN436" s="243"/>
      <c r="VRX436" s="243"/>
      <c r="WBI436" s="243"/>
      <c r="WBJ436" s="243"/>
      <c r="WBT436" s="243"/>
      <c r="WLE436" s="243"/>
      <c r="WLF436" s="243"/>
      <c r="WLP436" s="243"/>
      <c r="WVA436" s="243"/>
      <c r="WVB436" s="243"/>
      <c r="WVL436" s="243"/>
    </row>
    <row r="437" spans="1:1018 1028:2042 2052:3066 3076:4090 4100:5114 5124:6138 6148:7162 7172:8186 8196:9210 9220:10234 10244:11258 11268:12282 12292:13306 13316:14330 14340:15354 15364:16132">
      <c r="A437" s="465">
        <v>3</v>
      </c>
      <c r="B437" s="301" t="s">
        <v>1124</v>
      </c>
      <c r="C437" s="299" t="s">
        <v>1883</v>
      </c>
      <c r="D437" s="299" t="s">
        <v>1883</v>
      </c>
      <c r="E437" s="259" t="s">
        <v>1125</v>
      </c>
      <c r="F437" s="259">
        <v>21</v>
      </c>
      <c r="G437" s="464">
        <f t="shared" ref="G437:G440" si="10">+H437+I437+J437+K437+L437+M437+N437</f>
        <v>226.59</v>
      </c>
      <c r="H437" s="260"/>
      <c r="I437" s="260"/>
      <c r="J437" s="260"/>
      <c r="K437" s="260"/>
      <c r="L437" s="260"/>
      <c r="M437" s="260"/>
      <c r="N437" s="260">
        <v>226.59</v>
      </c>
      <c r="O437" s="259" t="s">
        <v>27</v>
      </c>
      <c r="P437" s="259" t="s">
        <v>27</v>
      </c>
    </row>
    <row r="438" spans="1:1018 1028:2042 2052:3066 3076:4090 4100:5114 5124:6138 6148:7162 7172:8186 8196:9210 9220:10234 10244:11258 11268:12282 12292:13306 13316:14330 14340:15354 15364:16132">
      <c r="A438" s="465">
        <v>4</v>
      </c>
      <c r="B438" s="301" t="s">
        <v>1126</v>
      </c>
      <c r="C438" s="299" t="s">
        <v>1883</v>
      </c>
      <c r="D438" s="299" t="s">
        <v>1883</v>
      </c>
      <c r="E438" s="259">
        <v>1101</v>
      </c>
      <c r="F438" s="259">
        <v>21</v>
      </c>
      <c r="G438" s="464">
        <f t="shared" si="10"/>
        <v>126.5</v>
      </c>
      <c r="H438" s="260">
        <v>126.5</v>
      </c>
      <c r="I438" s="260"/>
      <c r="J438" s="260"/>
      <c r="K438" s="260"/>
      <c r="L438" s="260"/>
      <c r="M438" s="260"/>
      <c r="N438" s="260"/>
      <c r="O438" s="259" t="s">
        <v>27</v>
      </c>
      <c r="P438" s="259" t="s">
        <v>27</v>
      </c>
    </row>
    <row r="439" spans="1:1018 1028:2042 2052:3066 3076:4090 4100:5114 5124:6138 6148:7162 7172:8186 8196:9210 9220:10234 10244:11258 11268:12282 12292:13306 13316:14330 14340:15354 15364:16132">
      <c r="A439" s="465">
        <v>5</v>
      </c>
      <c r="B439" s="301" t="s">
        <v>1127</v>
      </c>
      <c r="C439" s="299" t="s">
        <v>613</v>
      </c>
      <c r="D439" s="299" t="s">
        <v>613</v>
      </c>
      <c r="E439" s="259">
        <v>430</v>
      </c>
      <c r="F439" s="259">
        <v>24</v>
      </c>
      <c r="G439" s="464">
        <f t="shared" si="10"/>
        <v>189.05</v>
      </c>
      <c r="H439" s="260">
        <v>189.05</v>
      </c>
      <c r="I439" s="260"/>
      <c r="J439" s="260"/>
      <c r="K439" s="260"/>
      <c r="L439" s="260"/>
      <c r="M439" s="260"/>
      <c r="N439" s="260"/>
      <c r="O439" s="259" t="s">
        <v>27</v>
      </c>
      <c r="P439" s="259" t="s">
        <v>27</v>
      </c>
    </row>
    <row r="440" spans="1:1018 1028:2042 2052:3066 3076:4090 4100:5114 5124:6138 6148:7162 7172:8186 8196:9210 9220:10234 10244:11258 11268:12282 12292:13306 13316:14330 14340:15354 15364:16132">
      <c r="A440" s="465">
        <v>6</v>
      </c>
      <c r="B440" s="301" t="s">
        <v>994</v>
      </c>
      <c r="C440" s="299" t="s">
        <v>613</v>
      </c>
      <c r="D440" s="299" t="s">
        <v>613</v>
      </c>
      <c r="E440" s="259">
        <v>446</v>
      </c>
      <c r="F440" s="259">
        <v>24</v>
      </c>
      <c r="G440" s="464">
        <f t="shared" si="10"/>
        <v>153.5</v>
      </c>
      <c r="H440" s="260">
        <v>153.5</v>
      </c>
      <c r="I440" s="260"/>
      <c r="J440" s="260"/>
      <c r="K440" s="260"/>
      <c r="L440" s="260"/>
      <c r="M440" s="260"/>
      <c r="N440" s="260"/>
      <c r="O440" s="259" t="s">
        <v>27</v>
      </c>
      <c r="P440" s="259" t="s">
        <v>27</v>
      </c>
    </row>
  </sheetData>
  <autoFilter ref="A4:XEO440"/>
  <mergeCells count="63">
    <mergeCell ref="G147:G153"/>
    <mergeCell ref="K147:K153"/>
    <mergeCell ref="A1:B1"/>
    <mergeCell ref="A2:P2"/>
    <mergeCell ref="A3:A4"/>
    <mergeCell ref="B3:B4"/>
    <mergeCell ref="C3:C4"/>
    <mergeCell ref="D3:D4"/>
    <mergeCell ref="E3:E4"/>
    <mergeCell ref="F3:F4"/>
    <mergeCell ref="G3:N3"/>
    <mergeCell ref="O3:O4"/>
    <mergeCell ref="P3:P4"/>
    <mergeCell ref="G118:G122"/>
    <mergeCell ref="K118:K122"/>
    <mergeCell ref="G425:G429"/>
    <mergeCell ref="K425:K429"/>
    <mergeCell ref="A298:A299"/>
    <mergeCell ref="B298:B299"/>
    <mergeCell ref="C298:C299"/>
    <mergeCell ref="D298:D299"/>
    <mergeCell ref="A348:A349"/>
    <mergeCell ref="B348:B349"/>
    <mergeCell ref="C348:C349"/>
    <mergeCell ref="D348:D349"/>
    <mergeCell ref="A311:A312"/>
    <mergeCell ref="C311:C312"/>
    <mergeCell ref="D311:D312"/>
    <mergeCell ref="A318:A319"/>
    <mergeCell ref="C318:C319"/>
    <mergeCell ref="D318:D319"/>
    <mergeCell ref="A363:A366"/>
    <mergeCell ref="D363:D366"/>
    <mergeCell ref="C363:C366"/>
    <mergeCell ref="B363:B366"/>
    <mergeCell ref="A354:A355"/>
    <mergeCell ref="B354:B355"/>
    <mergeCell ref="C354:C355"/>
    <mergeCell ref="D354:D355"/>
    <mergeCell ref="B368:B371"/>
    <mergeCell ref="A368:A371"/>
    <mergeCell ref="D368:D371"/>
    <mergeCell ref="C368:C371"/>
    <mergeCell ref="D373:D376"/>
    <mergeCell ref="C373:C376"/>
    <mergeCell ref="B373:B376"/>
    <mergeCell ref="A373:A376"/>
    <mergeCell ref="D382:D387"/>
    <mergeCell ref="C382:C387"/>
    <mergeCell ref="B382:B387"/>
    <mergeCell ref="A382:A387"/>
    <mergeCell ref="A389:A392"/>
    <mergeCell ref="B389:B392"/>
    <mergeCell ref="C389:C392"/>
    <mergeCell ref="D389:D392"/>
    <mergeCell ref="D402:D404"/>
    <mergeCell ref="C402:C404"/>
    <mergeCell ref="B402:B404"/>
    <mergeCell ref="A402:A404"/>
    <mergeCell ref="D393:D395"/>
    <mergeCell ref="C393:C395"/>
    <mergeCell ref="B393:B395"/>
    <mergeCell ref="A393:A395"/>
  </mergeCells>
  <phoneticPr fontId="18" type="noConversion"/>
  <pageMargins left="0.25" right="0.17" top="0.66" bottom="0" header="0.3" footer="0.3"/>
  <pageSetup paperSize="9" scale="61" fitToHeight="0" orientation="landscape" r:id="rId1"/>
  <rowBreaks count="14" manualBreakCount="14">
    <brk id="34" max="15" man="1"/>
    <brk id="61" max="15" man="1"/>
    <brk id="80" max="15" man="1"/>
    <brk id="106" max="15" man="1"/>
    <brk id="137" max="15" man="1"/>
    <brk id="168" max="15" man="1"/>
    <brk id="199" max="15" man="1"/>
    <brk id="230" max="15" man="1"/>
    <brk id="262" max="15" man="1"/>
    <brk id="292" max="15" man="1"/>
    <brk id="315" max="15" man="1"/>
    <brk id="341" max="15" man="1"/>
    <brk id="371" max="15" man="1"/>
    <brk id="400"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60" zoomScaleNormal="100" workbookViewId="0">
      <selection activeCell="F18" sqref="F18"/>
    </sheetView>
  </sheetViews>
  <sheetFormatPr defaultRowHeight="14.4"/>
  <cols>
    <col min="1" max="1" width="6.44140625" customWidth="1"/>
    <col min="2" max="2" width="32.77734375" customWidth="1"/>
    <col min="4" max="4" width="13.21875" style="453" customWidth="1"/>
    <col min="5" max="5" width="13" customWidth="1"/>
    <col min="6" max="6" width="29.6640625" customWidth="1"/>
    <col min="7" max="7" width="12" customWidth="1"/>
  </cols>
  <sheetData>
    <row r="1" spans="1:7" ht="15.6">
      <c r="A1" s="564" t="s">
        <v>1854</v>
      </c>
      <c r="B1" s="564"/>
    </row>
    <row r="2" spans="1:7" ht="17.399999999999999">
      <c r="A2" s="565" t="s">
        <v>1855</v>
      </c>
      <c r="B2" s="565"/>
      <c r="C2" s="565"/>
      <c r="D2" s="565"/>
      <c r="E2" s="565"/>
      <c r="F2" s="565"/>
      <c r="G2" s="565"/>
    </row>
    <row r="3" spans="1:7">
      <c r="A3" s="501" t="s">
        <v>200</v>
      </c>
      <c r="B3" s="501" t="s">
        <v>0</v>
      </c>
      <c r="C3" s="501" t="s">
        <v>201</v>
      </c>
      <c r="D3" s="501" t="s">
        <v>1</v>
      </c>
      <c r="E3" s="501" t="s">
        <v>204</v>
      </c>
      <c r="F3" s="501" t="s">
        <v>1351</v>
      </c>
      <c r="G3" s="501" t="s">
        <v>3</v>
      </c>
    </row>
    <row r="4" spans="1:7">
      <c r="A4" s="502"/>
      <c r="B4" s="502"/>
      <c r="C4" s="502"/>
      <c r="D4" s="502"/>
      <c r="E4" s="502"/>
      <c r="F4" s="502"/>
      <c r="G4" s="502"/>
    </row>
    <row r="5" spans="1:7">
      <c r="A5" s="503"/>
      <c r="B5" s="503"/>
      <c r="C5" s="503"/>
      <c r="D5" s="503"/>
      <c r="E5" s="503"/>
      <c r="F5" s="503"/>
      <c r="G5" s="503"/>
    </row>
    <row r="6" spans="1:7" ht="78">
      <c r="A6" s="36">
        <v>1</v>
      </c>
      <c r="B6" s="39" t="s">
        <v>304</v>
      </c>
      <c r="C6" s="34" t="s">
        <v>24</v>
      </c>
      <c r="D6" s="35">
        <v>17.240000000000002</v>
      </c>
      <c r="E6" s="36" t="s">
        <v>178</v>
      </c>
      <c r="F6" s="36" t="s">
        <v>1376</v>
      </c>
      <c r="G6" s="36" t="s">
        <v>1361</v>
      </c>
    </row>
    <row r="7" spans="1:7" ht="31.2">
      <c r="A7" s="36">
        <v>2</v>
      </c>
      <c r="B7" s="39" t="s">
        <v>182</v>
      </c>
      <c r="C7" s="34" t="s">
        <v>25</v>
      </c>
      <c r="D7" s="35">
        <v>0.15</v>
      </c>
      <c r="E7" s="36" t="s">
        <v>77</v>
      </c>
      <c r="F7" s="36" t="s">
        <v>1376</v>
      </c>
      <c r="G7" s="36" t="s">
        <v>1361</v>
      </c>
    </row>
    <row r="8" spans="1:7" ht="46.8">
      <c r="A8" s="36">
        <v>3</v>
      </c>
      <c r="B8" s="41" t="s">
        <v>489</v>
      </c>
      <c r="C8" s="36" t="s">
        <v>28</v>
      </c>
      <c r="D8" s="37">
        <v>39.64</v>
      </c>
      <c r="E8" s="38" t="s">
        <v>46</v>
      </c>
      <c r="F8" s="36" t="s">
        <v>1376</v>
      </c>
      <c r="G8" s="36" t="s">
        <v>1361</v>
      </c>
    </row>
    <row r="9" spans="1:7" ht="31.2">
      <c r="A9" s="36">
        <v>4</v>
      </c>
      <c r="B9" s="39" t="s">
        <v>68</v>
      </c>
      <c r="C9" s="36" t="s">
        <v>16</v>
      </c>
      <c r="D9" s="37">
        <v>0.05</v>
      </c>
      <c r="E9" s="38" t="s">
        <v>247</v>
      </c>
      <c r="F9" s="36" t="s">
        <v>1376</v>
      </c>
      <c r="G9" s="36" t="s">
        <v>1361</v>
      </c>
    </row>
    <row r="10" spans="1:7" ht="31.2">
      <c r="A10" s="36">
        <v>5</v>
      </c>
      <c r="B10" s="39" t="s">
        <v>44</v>
      </c>
      <c r="C10" s="36" t="s">
        <v>72</v>
      </c>
      <c r="D10" s="37">
        <v>0.6</v>
      </c>
      <c r="E10" s="38" t="s">
        <v>46</v>
      </c>
      <c r="F10" s="36" t="s">
        <v>1376</v>
      </c>
      <c r="G10" s="36" t="s">
        <v>1361</v>
      </c>
    </row>
    <row r="11" spans="1:7" ht="31.2">
      <c r="A11" s="36">
        <v>6</v>
      </c>
      <c r="B11" s="39" t="s">
        <v>44</v>
      </c>
      <c r="C11" s="36" t="s">
        <v>72</v>
      </c>
      <c r="D11" s="37">
        <v>0.33999999999999997</v>
      </c>
      <c r="E11" s="38" t="s">
        <v>175</v>
      </c>
      <c r="F11" s="36" t="s">
        <v>1376</v>
      </c>
      <c r="G11" s="36" t="s">
        <v>1361</v>
      </c>
    </row>
    <row r="12" spans="1:7" ht="31.2">
      <c r="A12" s="36">
        <v>7</v>
      </c>
      <c r="B12" s="39" t="s">
        <v>44</v>
      </c>
      <c r="C12" s="36" t="s">
        <v>72</v>
      </c>
      <c r="D12" s="37">
        <v>0.06</v>
      </c>
      <c r="E12" s="38" t="s">
        <v>220</v>
      </c>
      <c r="F12" s="36" t="s">
        <v>1376</v>
      </c>
      <c r="G12" s="36" t="s">
        <v>1361</v>
      </c>
    </row>
    <row r="13" spans="1:7" ht="31.2">
      <c r="A13" s="36">
        <v>8</v>
      </c>
      <c r="B13" s="39" t="s">
        <v>44</v>
      </c>
      <c r="C13" s="36" t="s">
        <v>72</v>
      </c>
      <c r="D13" s="37">
        <v>0.08</v>
      </c>
      <c r="E13" s="38" t="s">
        <v>449</v>
      </c>
      <c r="F13" s="36" t="s">
        <v>1376</v>
      </c>
      <c r="G13" s="36" t="s">
        <v>1361</v>
      </c>
    </row>
    <row r="14" spans="1:7" ht="31.2">
      <c r="A14" s="36">
        <v>9</v>
      </c>
      <c r="B14" s="39" t="s">
        <v>58</v>
      </c>
      <c r="C14" s="34" t="s">
        <v>12</v>
      </c>
      <c r="D14" s="35">
        <v>38</v>
      </c>
      <c r="E14" s="38" t="s">
        <v>77</v>
      </c>
      <c r="F14" s="36" t="s">
        <v>1376</v>
      </c>
      <c r="G14" s="36" t="s">
        <v>1361</v>
      </c>
    </row>
    <row r="15" spans="1:7" ht="62.4">
      <c r="A15" s="36">
        <v>10</v>
      </c>
      <c r="B15" s="39" t="s">
        <v>333</v>
      </c>
      <c r="C15" s="38" t="s">
        <v>10</v>
      </c>
      <c r="D15" s="37">
        <v>475</v>
      </c>
      <c r="E15" s="36" t="s">
        <v>285</v>
      </c>
      <c r="F15" s="36" t="s">
        <v>1376</v>
      </c>
      <c r="G15" s="36" t="s">
        <v>1361</v>
      </c>
    </row>
    <row r="16" spans="1:7" ht="62.4">
      <c r="A16" s="36">
        <v>11</v>
      </c>
      <c r="B16" s="39" t="s">
        <v>54</v>
      </c>
      <c r="C16" s="36" t="s">
        <v>10</v>
      </c>
      <c r="D16" s="37">
        <v>424</v>
      </c>
      <c r="E16" s="38" t="s">
        <v>290</v>
      </c>
      <c r="F16" s="38" t="s">
        <v>1380</v>
      </c>
      <c r="G16" s="38" t="s">
        <v>343</v>
      </c>
    </row>
    <row r="17" spans="1:7" ht="93.6">
      <c r="A17" s="36">
        <v>12</v>
      </c>
      <c r="B17" s="10" t="s">
        <v>725</v>
      </c>
      <c r="C17" s="36" t="s">
        <v>24</v>
      </c>
      <c r="D17" s="31">
        <v>1.1999999999999999E-3</v>
      </c>
      <c r="E17" s="36" t="s">
        <v>290</v>
      </c>
      <c r="F17" s="36" t="s">
        <v>1873</v>
      </c>
      <c r="G17" s="36" t="s">
        <v>343</v>
      </c>
    </row>
    <row r="18" spans="1:7" ht="46.8">
      <c r="A18" s="36">
        <v>13</v>
      </c>
      <c r="B18" s="39" t="s">
        <v>51</v>
      </c>
      <c r="C18" s="34" t="s">
        <v>9</v>
      </c>
      <c r="D18" s="35">
        <v>8.11</v>
      </c>
      <c r="E18" s="34" t="s">
        <v>175</v>
      </c>
      <c r="F18" s="36" t="s">
        <v>1376</v>
      </c>
      <c r="G18" s="36" t="s">
        <v>1361</v>
      </c>
    </row>
    <row r="19" spans="1:7" ht="31.2">
      <c r="A19" s="36">
        <v>14</v>
      </c>
      <c r="B19" s="39" t="s">
        <v>190</v>
      </c>
      <c r="C19" s="36" t="s">
        <v>27</v>
      </c>
      <c r="D19" s="37">
        <v>0.02</v>
      </c>
      <c r="E19" s="38" t="s">
        <v>285</v>
      </c>
      <c r="F19" s="36" t="s">
        <v>1375</v>
      </c>
      <c r="G19" s="36" t="s">
        <v>1361</v>
      </c>
    </row>
    <row r="20" spans="1:7" ht="62.4">
      <c r="A20" s="36">
        <v>15</v>
      </c>
      <c r="B20" s="39" t="s">
        <v>841</v>
      </c>
      <c r="C20" s="36" t="s">
        <v>27</v>
      </c>
      <c r="D20" s="224">
        <v>0.3</v>
      </c>
      <c r="E20" s="36" t="s">
        <v>77</v>
      </c>
      <c r="F20" s="36" t="s">
        <v>1880</v>
      </c>
      <c r="G20" s="36" t="s">
        <v>1361</v>
      </c>
    </row>
    <row r="21" spans="1:7" ht="78">
      <c r="A21" s="36">
        <v>16</v>
      </c>
      <c r="B21" s="39" t="s">
        <v>74</v>
      </c>
      <c r="C21" s="36" t="s">
        <v>18</v>
      </c>
      <c r="D21" s="35">
        <v>0.1</v>
      </c>
      <c r="E21" s="38" t="s">
        <v>46</v>
      </c>
      <c r="F21" s="38" t="s">
        <v>1903</v>
      </c>
      <c r="G21" s="36" t="s">
        <v>343</v>
      </c>
    </row>
  </sheetData>
  <mergeCells count="9">
    <mergeCell ref="G3:G5"/>
    <mergeCell ref="A1:B1"/>
    <mergeCell ref="A2:G2"/>
    <mergeCell ref="A3:A5"/>
    <mergeCell ref="B3:B5"/>
    <mergeCell ref="C3:C5"/>
    <mergeCell ref="D3:D5"/>
    <mergeCell ref="E3:E5"/>
    <mergeCell ref="F3:F5"/>
  </mergeCells>
  <pageMargins left="0.7" right="0.1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01-CH</vt:lpstr>
      <vt:lpstr>B2-CH</vt:lpstr>
      <vt:lpstr>2B-CH</vt:lpstr>
      <vt:lpstr>06-CH</vt:lpstr>
      <vt:lpstr>07-CH</vt:lpstr>
      <vt:lpstr>08-CH</vt:lpstr>
      <vt:lpstr>09-CH</vt:lpstr>
      <vt:lpstr>13-CH </vt:lpstr>
      <vt:lpstr>10CH</vt:lpstr>
      <vt:lpstr>10aCH</vt:lpstr>
      <vt:lpstr>PHU LUC 01</vt:lpstr>
      <vt:lpstr>'01-CH'!Print_Area</vt:lpstr>
      <vt:lpstr>'06-CH'!Print_Area</vt:lpstr>
      <vt:lpstr>'09-CH'!Print_Area</vt:lpstr>
      <vt:lpstr>'10aCH'!Print_Area</vt:lpstr>
      <vt:lpstr>'10CH'!Print_Area</vt:lpstr>
      <vt:lpstr>'13-CH '!Print_Area</vt:lpstr>
      <vt:lpstr>'2B-CH'!Print_Area</vt:lpstr>
      <vt:lpstr>'B2-CH'!Print_Area</vt:lpstr>
      <vt:lpstr>'PHU LUC 01'!Print_Area</vt:lpstr>
      <vt:lpstr>'01-CH'!Print_Titles</vt:lpstr>
      <vt:lpstr>'06-CH'!Print_Titles</vt:lpstr>
      <vt:lpstr>'10aCH'!Print_Titles</vt:lpstr>
      <vt:lpstr>'10CH'!Print_Titles</vt:lpstr>
      <vt:lpstr>'2B-CH'!Print_Titles</vt:lpstr>
      <vt:lpstr>'B2-CH'!Print_Titles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2024-01-15T09:23:26Z</dcterms:modified>
</cp:coreProperties>
</file>